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1"/>
  </bookViews>
  <sheets>
    <sheet name="EAEPE-COG" sheetId="1" r:id="rId1"/>
    <sheet name="CTG" sheetId="2" r:id="rId2"/>
    <sheet name="CA" sheetId="3" r:id="rId3"/>
    <sheet name="CFG" sheetId="4" r:id="rId4"/>
  </sheets>
  <definedNames>
    <definedName name="_xlnm.Print_Area" localSheetId="0">'EAEPE-COG'!$A$1:$H$81</definedName>
  </definedNames>
  <calcPr fullCalcOnLoad="1"/>
</workbook>
</file>

<file path=xl/sharedStrings.xml><?xml version="1.0" encoding="utf-8"?>
<sst xmlns="http://schemas.openxmlformats.org/spreadsheetml/2006/main" count="193" uniqueCount="154">
  <si>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</si>
  <si>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</si>
  <si>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</si>
  <si>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</si>
  <si>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</si>
  <si>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</si>
  <si>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</si>
  <si>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</si>
  <si>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</si>
  <si>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</si>
  <si>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</si>
  <si>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</si>
  <si>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</si>
  <si>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</si>
  <si>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</si>
  <si>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</si>
  <si>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</si>
  <si>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</si>
  <si>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</si>
  <si>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</si>
  <si>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</si>
  <si>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</si>
  <si>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</si>
  <si>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</si>
  <si>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</si>
  <si>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</si>
  <si>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</si>
  <si>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</si>
  <si>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</si>
  <si>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</si>
  <si>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</si>
  <si>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</si>
  <si>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</si>
  <si>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</si>
  <si>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</si>
  <si>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</si>
  <si>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</si>
  <si>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</si>
  <si>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</si>
  <si>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</si>
  <si>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</si>
  <si>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</si>
  <si>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</si>
  <si>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</si>
  <si>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</si>
  <si>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</si>
  <si>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</si>
  <si>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</si>
  <si>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</si>
  <si>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</si>
  <si>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</si>
  <si>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</si>
  <si>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</si>
  <si>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</si>
  <si>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</si>
  <si>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</si>
  <si>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</si>
  <si>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</si>
  <si>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</si>
  <si>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</si>
  <si>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</si>
  <si>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</si>
  <si>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</si>
  <si>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</si>
  <si>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</si>
  <si>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</si>
  <si>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</si>
  <si>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</si>
  <si>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</si>
  <si>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</si>
  <si>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</si>
  <si>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</si>
  <si>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</si>
  <si>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</si>
  <si>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</si>
  <si>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</si>
  <si>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</si>
  <si>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</si>
  <si>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</si>
  <si>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</si>
  <si>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</si>
  <si>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</si>
  <si>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</si>
  <si>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</si>
  <si>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</si>
  <si>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</si>
  <si>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</si>
  <si>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AYUNTAMIENTO</t>
  </si>
  <si>
    <t>DESARROLLO ECONOMICO</t>
  </si>
  <si>
    <t>OBRAS PUBLICAS</t>
  </si>
  <si>
    <t>DIRECCION DE PLANEACION</t>
  </si>
  <si>
    <t>DIRECCIÓN DE DESARROLLO URBANO</t>
  </si>
  <si>
    <t>COORDINACIÓN DE ECOLOGÍA</t>
  </si>
  <si>
    <t>DIRECCIÓN DE CATASTRO</t>
  </si>
  <si>
    <t>DESARROLLO SOCIAL</t>
  </si>
  <si>
    <t>COORDINACION MPAL DE ATENCION A LA MUJER</t>
  </si>
  <si>
    <t>DIREC DE CULTURA Y TRADICIONES POPULARES</t>
  </si>
  <si>
    <t>COORDINACIÓN DE EDUCACIÓN</t>
  </si>
  <si>
    <t>DIR COMISION MUNICIPAL DEL DEPORTE</t>
  </si>
  <si>
    <t>COORDINACIÓN DE ATENCIÓN A LA JUVENTUD</t>
  </si>
  <si>
    <t>COORDINACIÓN DE SALUD</t>
  </si>
  <si>
    <t>SRIA AYUNTAMIENTO</t>
  </si>
  <si>
    <t>SEGURIDAD PUBLICA</t>
  </si>
  <si>
    <t>COORDINACIÓN DE PREVENCIÓN DEL DELITO</t>
  </si>
  <si>
    <t>FISCALIZACION</t>
  </si>
  <si>
    <t>DIRECCION JURIDICA</t>
  </si>
  <si>
    <t>TRANSITO Y TRANSPORTE MUNICIPAL</t>
  </si>
  <si>
    <t>PROTECCION CIVIL</t>
  </si>
  <si>
    <t>SRIA PARTICULAR</t>
  </si>
  <si>
    <t>COORDINACIÓN DE COMUNICACIÓN</t>
  </si>
  <si>
    <t>TESORERIA MUNICIPAL</t>
  </si>
  <si>
    <t>OFICIALIA MAYOR</t>
  </si>
  <si>
    <t>SERVICIOS MUNICIPALES</t>
  </si>
  <si>
    <t>CONTRALORIA MUNICIPAL</t>
  </si>
  <si>
    <t>INFORMATICA</t>
  </si>
  <si>
    <t>UNIDAD DE ACCESO A LA INFORMACIÓN</t>
  </si>
  <si>
    <t>DIRECCIÓN DE TURISMO</t>
  </si>
  <si>
    <t>JAPAC</t>
  </si>
  <si>
    <t>SISTEMA PARA EL DESARROLLO INTEGRAL DE L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</si>
  <si>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</si>
  <si>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</si>
  <si>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</si>
  <si>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</si>
  <si>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</si>
  <si>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</si>
  <si>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</si>
  <si>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</si>
  <si>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</si>
  <si>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</si>
  <si>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</si>
  <si>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</si>
  <si>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</si>
  <si>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</si>
  <si>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</si>
  <si>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</si>
  <si>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</si>
  <si>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</si>
  <si>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</si>
  <si>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</si>
  <si>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</si>
  <si>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</si>
  <si>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</si>
  <si>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</si>
  <si>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</si>
  <si>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</si>
  <si>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</si>
  <si>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</si>
  <si>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</si>
  <si>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</si>
  <si>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</si>
  <si>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30 de Junio del  2019</t>
  </si>
  <si>
    <t>Municipio de Comonfort, Guanajuato
Estado analitico del ejercicio del presupuesto de egresos
Clasificacion por objeto del gasto (capitulo y concepto)
del 1 de Enero al 30 de Junio del 2019</t>
  </si>
  <si>
    <t>Municipio de Comonfort Guanajuato
Estado analitico del  ejercicio del presupuesto de egresos
Clasificación Económica (por Tipo de Gasto)
Del 1 de Enero al al 30 de Junio del 2019</t>
  </si>
  <si>
    <t>Municipio de Comonfort Gunajuato
Estado analitico del ejercicio del presupuesto de egresos
Clasificación Administrativa
Del 1 de Enero al al 30 de Junio del 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</si>
</sst>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8" xfId="57" applyFont="1" applyFill="1" applyBorder="1" applyAlignment="1">
      <alignment horizontal="center" vertical="center"/>
      <protection/>
    </xf>
    <xf numFmtId="4" fontId="3" fillId="0" borderId="15" xfId="57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3" fillId="34" borderId="21" xfId="57" applyFont="1" applyFill="1" applyBorder="1" applyAlignment="1" applyProtection="1">
      <alignment horizontal="center" vertical="center" wrapText="1"/>
      <protection locked="0"/>
    </xf>
    <xf numFmtId="0" fontId="43" fillId="34" borderId="22" xfId="57" applyFont="1" applyFill="1" applyBorder="1" applyAlignment="1" applyProtection="1">
      <alignment horizontal="center" vertical="center" wrapText="1"/>
      <protection locked="0"/>
    </xf>
    <xf numFmtId="0" fontId="43" fillId="34" borderId="23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 applyProtection="1">
      <alignment horizontal="center" vertical="center" wrapText="1"/>
      <protection locked="0"/>
    </xf>
    <xf numFmtId="0" fontId="2" fillId="33" borderId="22" xfId="57" applyFont="1" applyFill="1" applyBorder="1" applyAlignment="1" applyProtection="1">
      <alignment horizontal="center" vertical="center" wrapText="1"/>
      <protection locked="0"/>
    </xf>
    <xf numFmtId="0" fontId="2" fillId="33" borderId="23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942975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0</xdr:row>
      <xdr:rowOff>47625</xdr:rowOff>
    </xdr:from>
    <xdr:to>
      <xdr:col>7</xdr:col>
      <xdr:colOff>952500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47625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1104900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866775</xdr:colOff>
      <xdr:row>0</xdr:row>
      <xdr:rowOff>819150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66675"/>
          <a:ext cx="1295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1</xdr:col>
      <xdr:colOff>1066800</xdr:colOff>
      <xdr:row>0</xdr:row>
      <xdr:rowOff>809625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57150</xdr:rowOff>
    </xdr:from>
    <xdr:to>
      <xdr:col>7</xdr:col>
      <xdr:colOff>885825</xdr:colOff>
      <xdr:row>0</xdr:row>
      <xdr:rowOff>809625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57150"/>
          <a:ext cx="1295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1</xdr:col>
      <xdr:colOff>971550</xdr:colOff>
      <xdr:row>0</xdr:row>
      <xdr:rowOff>857250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76200</xdr:rowOff>
    </xdr:from>
    <xdr:to>
      <xdr:col>7</xdr:col>
      <xdr:colOff>838200</xdr:colOff>
      <xdr:row>0</xdr:row>
      <xdr:rowOff>923925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7620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55" t="s">
        <v>151</v>
      </c>
      <c r="B1" s="56"/>
      <c r="C1" s="56"/>
      <c r="D1" s="56"/>
      <c r="E1" s="56"/>
      <c r="F1" s="56"/>
      <c r="G1" s="56"/>
      <c r="H1" s="57"/>
    </row>
    <row r="2" spans="1:8" s="11" customFormat="1" ht="10.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s="11" customFormat="1" ht="2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s="11" customFormat="1" ht="10.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106492157.51</v>
      </c>
      <c r="D5" s="25">
        <f>SUM(D6:D12)</f>
        <v>1889598.1</v>
      </c>
      <c r="E5" s="25">
        <f>C5+D5</f>
        <v>108381755.61</v>
      </c>
      <c r="F5" s="25">
        <f>SUM(F6:F12)</f>
        <v>46336959.44</v>
      </c>
      <c r="G5" s="25">
        <f>SUM(G6:G12)</f>
        <v>46336959.44</v>
      </c>
      <c r="H5" s="25">
        <f>E5-F5</f>
        <v>62044796.17</v>
      </c>
    </row>
    <row r="6" spans="1:8" s="11" customFormat="1" ht="12" customHeight="1">
      <c r="A6" s="17"/>
      <c r="B6" s="8" t="s">
        <v>18</v>
      </c>
      <c r="C6" s="26">
        <v>48982047.47</v>
      </c>
      <c r="D6" s="26">
        <v>-1344383.65</v>
      </c>
      <c r="E6" s="26">
        <f aca="true" t="shared" si="0" ref="E6:E69">C6+D6</f>
        <v>47637663.82</v>
      </c>
      <c r="F6" s="26">
        <v>21302680.12</v>
      </c>
      <c r="G6" s="26">
        <v>21302680.12</v>
      </c>
      <c r="H6" s="26">
        <f aca="true" t="shared" si="1" ref="H6:H69">E6-F6</f>
        <v>26334983.7</v>
      </c>
    </row>
    <row r="7" spans="1:8" s="11" customFormat="1" ht="12" customHeight="1">
      <c r="A7" s="17"/>
      <c r="B7" s="8" t="s">
        <v>19</v>
      </c>
      <c r="C7" s="26">
        <v>12085237.91</v>
      </c>
      <c r="D7" s="26">
        <v>3928120.34</v>
      </c>
      <c r="E7" s="26">
        <f t="shared" si="0"/>
        <v>16013358.25</v>
      </c>
      <c r="F7" s="26">
        <v>7792259.35</v>
      </c>
      <c r="G7" s="26">
        <v>7792259.35</v>
      </c>
      <c r="H7" s="26">
        <f t="shared" si="1"/>
        <v>8221098.9</v>
      </c>
    </row>
    <row r="8" spans="1:8" s="11" customFormat="1" ht="12" customHeight="1">
      <c r="A8" s="17"/>
      <c r="B8" s="8" t="s">
        <v>20</v>
      </c>
      <c r="C8" s="26">
        <v>15206761.67</v>
      </c>
      <c r="D8" s="26">
        <v>-2199172.57</v>
      </c>
      <c r="E8" s="26">
        <f t="shared" si="0"/>
        <v>13007589.1</v>
      </c>
      <c r="F8" s="26">
        <v>1983815.91</v>
      </c>
      <c r="G8" s="26">
        <v>1983815.91</v>
      </c>
      <c r="H8" s="26">
        <f t="shared" si="1"/>
        <v>11023773.19</v>
      </c>
    </row>
    <row r="9" spans="1:8" s="11" customFormat="1" ht="12" customHeight="1">
      <c r="A9" s="17"/>
      <c r="B9" s="8" t="s">
        <v>0</v>
      </c>
      <c r="C9" s="26">
        <v>5773986.79</v>
      </c>
      <c r="D9" s="26">
        <v>200000</v>
      </c>
      <c r="E9" s="26">
        <f t="shared" si="0"/>
        <v>5973986.79</v>
      </c>
      <c r="F9" s="26">
        <v>2710573.97</v>
      </c>
      <c r="G9" s="26">
        <v>2710573.97</v>
      </c>
      <c r="H9" s="26">
        <f t="shared" si="1"/>
        <v>3263412.82</v>
      </c>
    </row>
    <row r="10" spans="1:8" s="11" customFormat="1" ht="12" customHeight="1">
      <c r="A10" s="17"/>
      <c r="B10" s="8" t="s">
        <v>21</v>
      </c>
      <c r="C10" s="26">
        <v>24444123.67</v>
      </c>
      <c r="D10" s="26">
        <v>1305033.98</v>
      </c>
      <c r="E10" s="26">
        <f t="shared" si="0"/>
        <v>25749157.650000002</v>
      </c>
      <c r="F10" s="26">
        <v>12547630.09</v>
      </c>
      <c r="G10" s="26">
        <v>12547630.09</v>
      </c>
      <c r="H10" s="26">
        <f t="shared" si="1"/>
        <v>13201527.560000002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18044563.5</v>
      </c>
      <c r="D13" s="26">
        <f>SUM(D14:D22)</f>
        <v>2555684.52</v>
      </c>
      <c r="E13" s="26">
        <f t="shared" si="0"/>
        <v>20600248.02</v>
      </c>
      <c r="F13" s="26">
        <f>SUM(F14:F22)</f>
        <v>7365756.87</v>
      </c>
      <c r="G13" s="26">
        <f>SUM(G14:G22)</f>
        <v>7363906.87</v>
      </c>
      <c r="H13" s="26">
        <f t="shared" si="1"/>
        <v>13234491.149999999</v>
      </c>
    </row>
    <row r="14" spans="1:8" s="11" customFormat="1" ht="12" customHeight="1">
      <c r="A14" s="17"/>
      <c r="B14" s="8" t="s">
        <v>24</v>
      </c>
      <c r="C14" s="26">
        <v>1697144</v>
      </c>
      <c r="D14" s="26">
        <v>320011.73</v>
      </c>
      <c r="E14" s="26">
        <f t="shared" si="0"/>
        <v>2017155.73</v>
      </c>
      <c r="F14" s="26">
        <v>989985.99</v>
      </c>
      <c r="G14" s="26">
        <v>989985.99</v>
      </c>
      <c r="H14" s="26">
        <f t="shared" si="1"/>
        <v>1027169.74</v>
      </c>
    </row>
    <row r="15" spans="1:8" s="11" customFormat="1" ht="12" customHeight="1">
      <c r="A15" s="17"/>
      <c r="B15" s="8" t="s">
        <v>25</v>
      </c>
      <c r="C15" s="26">
        <v>863324.12</v>
      </c>
      <c r="D15" s="26">
        <v>47775.84</v>
      </c>
      <c r="E15" s="26">
        <f t="shared" si="0"/>
        <v>911099.96</v>
      </c>
      <c r="F15" s="26">
        <v>399768.59</v>
      </c>
      <c r="G15" s="26">
        <v>399768.59</v>
      </c>
      <c r="H15" s="26">
        <f t="shared" si="1"/>
        <v>511331.36999999994</v>
      </c>
    </row>
    <row r="16" spans="1:8" s="11" customFormat="1" ht="12" customHeight="1">
      <c r="A16" s="17"/>
      <c r="B16" s="8" t="s">
        <v>26</v>
      </c>
      <c r="C16" s="26">
        <v>75000</v>
      </c>
      <c r="D16" s="26">
        <v>30000</v>
      </c>
      <c r="E16" s="26">
        <f t="shared" si="0"/>
        <v>105000</v>
      </c>
      <c r="F16" s="26">
        <v>24870.4</v>
      </c>
      <c r="G16" s="26">
        <v>24870.4</v>
      </c>
      <c r="H16" s="26">
        <f t="shared" si="1"/>
        <v>80129.6</v>
      </c>
    </row>
    <row r="17" spans="1:8" s="11" customFormat="1" ht="12" customHeight="1">
      <c r="A17" s="17"/>
      <c r="B17" s="8" t="s">
        <v>27</v>
      </c>
      <c r="C17" s="26">
        <v>2362655.05</v>
      </c>
      <c r="D17" s="26">
        <v>2935349.08</v>
      </c>
      <c r="E17" s="26">
        <f t="shared" si="0"/>
        <v>5298004.13</v>
      </c>
      <c r="F17" s="26">
        <v>665626.29</v>
      </c>
      <c r="G17" s="26">
        <v>665626.29</v>
      </c>
      <c r="H17" s="26">
        <f t="shared" si="1"/>
        <v>4632377.84</v>
      </c>
    </row>
    <row r="18" spans="1:8" s="11" customFormat="1" ht="12" customHeight="1">
      <c r="A18" s="17"/>
      <c r="B18" s="8" t="s">
        <v>28</v>
      </c>
      <c r="C18" s="26">
        <v>246100</v>
      </c>
      <c r="D18" s="26">
        <v>20000</v>
      </c>
      <c r="E18" s="26">
        <f t="shared" si="0"/>
        <v>266100</v>
      </c>
      <c r="F18" s="26">
        <v>111182.94</v>
      </c>
      <c r="G18" s="26">
        <v>111182.94</v>
      </c>
      <c r="H18" s="26">
        <f t="shared" si="1"/>
        <v>154917.06</v>
      </c>
    </row>
    <row r="19" spans="1:8" s="11" customFormat="1" ht="12" customHeight="1">
      <c r="A19" s="17"/>
      <c r="B19" s="8" t="s">
        <v>29</v>
      </c>
      <c r="C19" s="26">
        <v>8261277.42</v>
      </c>
      <c r="D19" s="26">
        <v>325471</v>
      </c>
      <c r="E19" s="26">
        <f t="shared" si="0"/>
        <v>8586748.42</v>
      </c>
      <c r="F19" s="26">
        <v>3686610.16</v>
      </c>
      <c r="G19" s="26">
        <v>3686610.16</v>
      </c>
      <c r="H19" s="26">
        <f t="shared" si="1"/>
        <v>4900138.26</v>
      </c>
    </row>
    <row r="20" spans="1:8" s="11" customFormat="1" ht="12" customHeight="1">
      <c r="A20" s="17"/>
      <c r="B20" s="8" t="s">
        <v>30</v>
      </c>
      <c r="C20" s="26">
        <v>1716612.33</v>
      </c>
      <c r="D20" s="26">
        <v>299508.22</v>
      </c>
      <c r="E20" s="26">
        <f t="shared" si="0"/>
        <v>2016120.55</v>
      </c>
      <c r="F20" s="26">
        <v>999130.19</v>
      </c>
      <c r="G20" s="26">
        <v>999130.19</v>
      </c>
      <c r="H20" s="26">
        <f t="shared" si="1"/>
        <v>1016990.3600000001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2822450.58</v>
      </c>
      <c r="D22" s="26">
        <v>-1422431.35</v>
      </c>
      <c r="E22" s="26">
        <f t="shared" si="0"/>
        <v>1400019.23</v>
      </c>
      <c r="F22" s="26">
        <v>488582.31</v>
      </c>
      <c r="G22" s="26">
        <v>486732.31</v>
      </c>
      <c r="H22" s="26">
        <f t="shared" si="1"/>
        <v>911436.9199999999</v>
      </c>
    </row>
    <row r="23" spans="1:8" s="11" customFormat="1" ht="12" customHeight="1">
      <c r="A23" s="15" t="s">
        <v>33</v>
      </c>
      <c r="B23" s="16"/>
      <c r="C23" s="26">
        <f>SUM(C24:C32)</f>
        <v>26623815.71</v>
      </c>
      <c r="D23" s="26">
        <f>SUM(D24:D32)</f>
        <v>12716407.48</v>
      </c>
      <c r="E23" s="26">
        <f t="shared" si="0"/>
        <v>39340223.19</v>
      </c>
      <c r="F23" s="26">
        <f>SUM(F24:F32)</f>
        <v>15101158.88</v>
      </c>
      <c r="G23" s="26">
        <f>SUM(G24:G32)</f>
        <v>14616147.71</v>
      </c>
      <c r="H23" s="26">
        <f t="shared" si="1"/>
        <v>24239064.309999995</v>
      </c>
    </row>
    <row r="24" spans="1:8" s="11" customFormat="1" ht="9.75">
      <c r="A24" s="17"/>
      <c r="B24" s="8" t="s">
        <v>34</v>
      </c>
      <c r="C24" s="26">
        <v>7049636.75</v>
      </c>
      <c r="D24" s="26">
        <v>6725542.45</v>
      </c>
      <c r="E24" s="26">
        <f t="shared" si="0"/>
        <v>13775179.2</v>
      </c>
      <c r="F24" s="26">
        <v>7329957.36</v>
      </c>
      <c r="G24" s="26">
        <v>6845876.19</v>
      </c>
      <c r="H24" s="26">
        <f t="shared" si="1"/>
        <v>6445221.839999999</v>
      </c>
    </row>
    <row r="25" spans="1:8" s="11" customFormat="1" ht="9.75">
      <c r="A25" s="17"/>
      <c r="B25" s="8" t="s">
        <v>35</v>
      </c>
      <c r="C25" s="26">
        <v>2343057.27</v>
      </c>
      <c r="D25" s="26">
        <v>2067781.32</v>
      </c>
      <c r="E25" s="26">
        <f t="shared" si="0"/>
        <v>4410838.59</v>
      </c>
      <c r="F25" s="26">
        <v>1259040.62</v>
      </c>
      <c r="G25" s="26">
        <v>1259040.62</v>
      </c>
      <c r="H25" s="26">
        <f t="shared" si="1"/>
        <v>3151797.9699999997</v>
      </c>
    </row>
    <row r="26" spans="1:8" s="11" customFormat="1" ht="9.75">
      <c r="A26" s="17"/>
      <c r="B26" s="8" t="s">
        <v>36</v>
      </c>
      <c r="C26" s="26">
        <v>4632992.59</v>
      </c>
      <c r="D26" s="26">
        <v>2594832.15</v>
      </c>
      <c r="E26" s="26">
        <f t="shared" si="0"/>
        <v>7227824.74</v>
      </c>
      <c r="F26" s="26">
        <v>1527999.31</v>
      </c>
      <c r="G26" s="26">
        <v>1527999.31</v>
      </c>
      <c r="H26" s="26">
        <f t="shared" si="1"/>
        <v>5699825.43</v>
      </c>
    </row>
    <row r="27" spans="1:8" s="11" customFormat="1" ht="9.75">
      <c r="A27" s="17"/>
      <c r="B27" s="8" t="s">
        <v>37</v>
      </c>
      <c r="C27" s="26">
        <v>1281000</v>
      </c>
      <c r="D27" s="26">
        <v>185563.09</v>
      </c>
      <c r="E27" s="26">
        <f t="shared" si="0"/>
        <v>1466563.09</v>
      </c>
      <c r="F27" s="26">
        <v>933119.5</v>
      </c>
      <c r="G27" s="26">
        <v>933119.5</v>
      </c>
      <c r="H27" s="26">
        <f t="shared" si="1"/>
        <v>533443.5900000001</v>
      </c>
    </row>
    <row r="28" spans="1:8" s="11" customFormat="1" ht="9.75">
      <c r="A28" s="17"/>
      <c r="B28" s="8" t="s">
        <v>38</v>
      </c>
      <c r="C28" s="26">
        <v>2261253.74</v>
      </c>
      <c r="D28" s="26">
        <v>1988284.11</v>
      </c>
      <c r="E28" s="26">
        <f t="shared" si="0"/>
        <v>4249537.850000001</v>
      </c>
      <c r="F28" s="26">
        <v>1313593.35</v>
      </c>
      <c r="G28" s="26">
        <v>1312663.35</v>
      </c>
      <c r="H28" s="26">
        <f t="shared" si="1"/>
        <v>2935944.5000000005</v>
      </c>
    </row>
    <row r="29" spans="1:8" s="11" customFormat="1" ht="9.75">
      <c r="A29" s="17"/>
      <c r="B29" s="8" t="s">
        <v>39</v>
      </c>
      <c r="C29" s="26">
        <v>1209624.57</v>
      </c>
      <c r="D29" s="26">
        <v>28000</v>
      </c>
      <c r="E29" s="26">
        <f t="shared" si="0"/>
        <v>1237624.57</v>
      </c>
      <c r="F29" s="26">
        <v>208294.31</v>
      </c>
      <c r="G29" s="26">
        <v>208294.31</v>
      </c>
      <c r="H29" s="26">
        <f t="shared" si="1"/>
        <v>1029330.26</v>
      </c>
    </row>
    <row r="30" spans="1:8" s="11" customFormat="1" ht="9.75">
      <c r="A30" s="17"/>
      <c r="B30" s="8" t="s">
        <v>40</v>
      </c>
      <c r="C30" s="26">
        <v>792730</v>
      </c>
      <c r="D30" s="26">
        <v>-260544</v>
      </c>
      <c r="E30" s="26">
        <f t="shared" si="0"/>
        <v>532186</v>
      </c>
      <c r="F30" s="26">
        <v>169486.93</v>
      </c>
      <c r="G30" s="26">
        <v>169486.93</v>
      </c>
      <c r="H30" s="26">
        <f t="shared" si="1"/>
        <v>362699.07</v>
      </c>
    </row>
    <row r="31" spans="1:8" s="11" customFormat="1" ht="9.75">
      <c r="A31" s="17"/>
      <c r="B31" s="8" t="s">
        <v>41</v>
      </c>
      <c r="C31" s="26">
        <v>3920341</v>
      </c>
      <c r="D31" s="26">
        <v>-186210.45</v>
      </c>
      <c r="E31" s="26">
        <f t="shared" si="0"/>
        <v>3734130.55</v>
      </c>
      <c r="F31" s="26">
        <v>1663408.26</v>
      </c>
      <c r="G31" s="26">
        <v>1663408.26</v>
      </c>
      <c r="H31" s="26">
        <f t="shared" si="1"/>
        <v>2070722.2899999998</v>
      </c>
    </row>
    <row r="32" spans="1:8" s="11" customFormat="1" ht="9.75">
      <c r="A32" s="17"/>
      <c r="B32" s="8" t="s">
        <v>42</v>
      </c>
      <c r="C32" s="26">
        <v>3133179.79</v>
      </c>
      <c r="D32" s="26">
        <v>-426841.19</v>
      </c>
      <c r="E32" s="26">
        <f t="shared" si="0"/>
        <v>2706338.6</v>
      </c>
      <c r="F32" s="26">
        <v>696259.24</v>
      </c>
      <c r="G32" s="26">
        <v>696259.24</v>
      </c>
      <c r="H32" s="26">
        <f t="shared" si="1"/>
        <v>2010079.36</v>
      </c>
    </row>
    <row r="33" spans="1:8" s="11" customFormat="1" ht="10.5">
      <c r="A33" s="15" t="s">
        <v>43</v>
      </c>
      <c r="B33" s="16"/>
      <c r="C33" s="26">
        <f>SUM(C34:C42)</f>
        <v>18598928.680000003</v>
      </c>
      <c r="D33" s="26">
        <f>SUM(D34:D42)</f>
        <v>5990050.220000001</v>
      </c>
      <c r="E33" s="26">
        <f t="shared" si="0"/>
        <v>24588978.900000006</v>
      </c>
      <c r="F33" s="26">
        <f>SUM(F34:F42)</f>
        <v>8862805.819999998</v>
      </c>
      <c r="G33" s="26">
        <f>SUM(G34:G42)</f>
        <v>8862805.819999998</v>
      </c>
      <c r="H33" s="26">
        <f t="shared" si="1"/>
        <v>15726173.080000008</v>
      </c>
    </row>
    <row r="34" spans="1:8" s="11" customFormat="1" ht="9.75">
      <c r="A34" s="17"/>
      <c r="B34" s="8" t="s">
        <v>44</v>
      </c>
      <c r="C34" s="26">
        <v>15528402.88</v>
      </c>
      <c r="D34" s="26">
        <v>819758.07</v>
      </c>
      <c r="E34" s="26">
        <f t="shared" si="0"/>
        <v>16348160.950000001</v>
      </c>
      <c r="F34" s="26">
        <v>7924250.84</v>
      </c>
      <c r="G34" s="26">
        <v>7924250.84</v>
      </c>
      <c r="H34" s="26">
        <f t="shared" si="1"/>
        <v>8423910.110000001</v>
      </c>
    </row>
    <row r="35" spans="1:8" s="11" customFormat="1" ht="9.7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9.75">
      <c r="A36" s="17"/>
      <c r="B36" s="8" t="s">
        <v>46</v>
      </c>
      <c r="C36" s="26">
        <v>650000</v>
      </c>
      <c r="D36" s="26">
        <v>116666.67</v>
      </c>
      <c r="E36" s="26">
        <f t="shared" si="0"/>
        <v>766666.67</v>
      </c>
      <c r="F36" s="26">
        <v>0</v>
      </c>
      <c r="G36" s="26">
        <v>0</v>
      </c>
      <c r="H36" s="26">
        <f t="shared" si="1"/>
        <v>766666.67</v>
      </c>
    </row>
    <row r="37" spans="1:8" s="11" customFormat="1" ht="9.75">
      <c r="A37" s="17"/>
      <c r="B37" s="8" t="s">
        <v>47</v>
      </c>
      <c r="C37" s="26">
        <v>1850534.5</v>
      </c>
      <c r="D37" s="26">
        <v>5053625.48</v>
      </c>
      <c r="E37" s="26">
        <f t="shared" si="0"/>
        <v>6904159.98</v>
      </c>
      <c r="F37" s="26">
        <v>680421.44</v>
      </c>
      <c r="G37" s="26">
        <v>680421.44</v>
      </c>
      <c r="H37" s="26">
        <f t="shared" si="1"/>
        <v>6223738.540000001</v>
      </c>
    </row>
    <row r="38" spans="1:8" s="11" customFormat="1" ht="9.75">
      <c r="A38" s="17"/>
      <c r="B38" s="8" t="s">
        <v>48</v>
      </c>
      <c r="C38" s="26">
        <v>569991.3</v>
      </c>
      <c r="D38" s="26">
        <v>0</v>
      </c>
      <c r="E38" s="26">
        <f t="shared" si="0"/>
        <v>569991.3</v>
      </c>
      <c r="F38" s="26">
        <v>258133.54</v>
      </c>
      <c r="G38" s="26">
        <v>258133.54</v>
      </c>
      <c r="H38" s="26">
        <f t="shared" si="1"/>
        <v>311857.76</v>
      </c>
    </row>
    <row r="39" spans="1:8" s="11" customFormat="1" ht="9.7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9.7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9.7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9.7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0.5">
      <c r="A43" s="15" t="s">
        <v>52</v>
      </c>
      <c r="B43" s="16"/>
      <c r="C43" s="26">
        <f>SUM(C44:C52)</f>
        <v>4075331.31</v>
      </c>
      <c r="D43" s="26">
        <f>SUM(D44:D52)</f>
        <v>681393.84</v>
      </c>
      <c r="E43" s="26">
        <f t="shared" si="0"/>
        <v>4756725.15</v>
      </c>
      <c r="F43" s="26">
        <f>SUM(F44:F52)</f>
        <v>3239889.33</v>
      </c>
      <c r="G43" s="26">
        <f>SUM(G44:G52)</f>
        <v>3239889.33</v>
      </c>
      <c r="H43" s="26">
        <f t="shared" si="1"/>
        <v>1516835.8200000003</v>
      </c>
    </row>
    <row r="44" spans="1:8" s="11" customFormat="1" ht="9.75">
      <c r="A44" s="17"/>
      <c r="B44" s="8" t="s">
        <v>53</v>
      </c>
      <c r="C44" s="26">
        <v>918210</v>
      </c>
      <c r="D44" s="26">
        <v>333862.96</v>
      </c>
      <c r="E44" s="26">
        <f t="shared" si="0"/>
        <v>1252072.96</v>
      </c>
      <c r="F44" s="26">
        <v>658228.91</v>
      </c>
      <c r="G44" s="26">
        <v>658228.91</v>
      </c>
      <c r="H44" s="26">
        <f t="shared" si="1"/>
        <v>593844.0499999999</v>
      </c>
    </row>
    <row r="45" spans="1:8" s="11" customFormat="1" ht="9.75">
      <c r="A45" s="17"/>
      <c r="B45" s="8" t="s">
        <v>54</v>
      </c>
      <c r="C45" s="26">
        <v>494248</v>
      </c>
      <c r="D45" s="26">
        <v>-17906</v>
      </c>
      <c r="E45" s="26">
        <f t="shared" si="0"/>
        <v>476342</v>
      </c>
      <c r="F45" s="26">
        <v>75937.8</v>
      </c>
      <c r="G45" s="26">
        <v>75937.8</v>
      </c>
      <c r="H45" s="26">
        <f t="shared" si="1"/>
        <v>400404.2</v>
      </c>
    </row>
    <row r="46" spans="1:8" s="11" customFormat="1" ht="9.75">
      <c r="A46" s="17"/>
      <c r="B46" s="8" t="s">
        <v>55</v>
      </c>
      <c r="C46" s="26">
        <v>0</v>
      </c>
      <c r="D46" s="26">
        <v>0</v>
      </c>
      <c r="E46" s="26">
        <f t="shared" si="0"/>
        <v>0</v>
      </c>
      <c r="F46" s="26">
        <v>0</v>
      </c>
      <c r="G46" s="26">
        <v>0</v>
      </c>
      <c r="H46" s="26">
        <f t="shared" si="1"/>
        <v>0</v>
      </c>
    </row>
    <row r="47" spans="1:8" s="11" customFormat="1" ht="9.75">
      <c r="A47" s="17"/>
      <c r="B47" s="8" t="s">
        <v>56</v>
      </c>
      <c r="C47" s="26">
        <v>1800000</v>
      </c>
      <c r="D47" s="26">
        <v>395800</v>
      </c>
      <c r="E47" s="26">
        <f t="shared" si="0"/>
        <v>2195800</v>
      </c>
      <c r="F47" s="26">
        <v>2036780</v>
      </c>
      <c r="G47" s="26">
        <v>2036780</v>
      </c>
      <c r="H47" s="26">
        <f t="shared" si="1"/>
        <v>159020</v>
      </c>
    </row>
    <row r="48" spans="1:8" s="11" customFormat="1" ht="9.7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9.75">
      <c r="A49" s="17"/>
      <c r="B49" s="8" t="s">
        <v>58</v>
      </c>
      <c r="C49" s="26">
        <v>500473.31</v>
      </c>
      <c r="D49" s="26">
        <v>-27963.12</v>
      </c>
      <c r="E49" s="26">
        <f t="shared" si="0"/>
        <v>472510.19</v>
      </c>
      <c r="F49" s="26">
        <v>108942.62</v>
      </c>
      <c r="G49" s="26">
        <v>108942.62</v>
      </c>
      <c r="H49" s="26">
        <f t="shared" si="1"/>
        <v>363567.57</v>
      </c>
    </row>
    <row r="50" spans="1:8" s="11" customFormat="1" ht="9.7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9.75">
      <c r="A51" s="17"/>
      <c r="B51" s="8" t="s">
        <v>60</v>
      </c>
      <c r="C51" s="26">
        <v>0</v>
      </c>
      <c r="D51" s="26">
        <v>360000</v>
      </c>
      <c r="E51" s="26">
        <f t="shared" si="0"/>
        <v>360000</v>
      </c>
      <c r="F51" s="26">
        <v>360000</v>
      </c>
      <c r="G51" s="26">
        <v>360000</v>
      </c>
      <c r="H51" s="26">
        <f t="shared" si="1"/>
        <v>0</v>
      </c>
    </row>
    <row r="52" spans="1:8" s="11" customFormat="1" ht="9.75">
      <c r="A52" s="17"/>
      <c r="B52" s="8" t="s">
        <v>61</v>
      </c>
      <c r="C52" s="26">
        <v>362400</v>
      </c>
      <c r="D52" s="26">
        <v>-362400</v>
      </c>
      <c r="E52" s="26">
        <f t="shared" si="0"/>
        <v>0</v>
      </c>
      <c r="F52" s="26">
        <v>0</v>
      </c>
      <c r="G52" s="26">
        <v>0</v>
      </c>
      <c r="H52" s="26">
        <f t="shared" si="1"/>
        <v>0</v>
      </c>
    </row>
    <row r="53" spans="1:8" s="11" customFormat="1" ht="10.5">
      <c r="A53" s="15" t="s">
        <v>62</v>
      </c>
      <c r="B53" s="16"/>
      <c r="C53" s="26">
        <f>SUM(C54:C56)</f>
        <v>1268870.58</v>
      </c>
      <c r="D53" s="26">
        <f>SUM(D54:D56)</f>
        <v>68300617.2</v>
      </c>
      <c r="E53" s="26">
        <f t="shared" si="0"/>
        <v>69569487.78</v>
      </c>
      <c r="F53" s="26">
        <f>SUM(F54:F56)</f>
        <v>9243806.96</v>
      </c>
      <c r="G53" s="26">
        <f>SUM(G54:G56)</f>
        <v>9243806.96</v>
      </c>
      <c r="H53" s="26">
        <f t="shared" si="1"/>
        <v>60325680.82</v>
      </c>
    </row>
    <row r="54" spans="1:8" s="11" customFormat="1" ht="9.75">
      <c r="A54" s="17"/>
      <c r="B54" s="8" t="s">
        <v>63</v>
      </c>
      <c r="C54" s="26">
        <v>1268870.58</v>
      </c>
      <c r="D54" s="26">
        <v>63858117.51</v>
      </c>
      <c r="E54" s="26">
        <f t="shared" si="0"/>
        <v>65126988.089999996</v>
      </c>
      <c r="F54" s="26">
        <v>8933654.83</v>
      </c>
      <c r="G54" s="26">
        <v>8933654.83</v>
      </c>
      <c r="H54" s="26">
        <f t="shared" si="1"/>
        <v>56193333.26</v>
      </c>
    </row>
    <row r="55" spans="1:8" s="11" customFormat="1" ht="9.75">
      <c r="A55" s="17"/>
      <c r="B55" s="8" t="s">
        <v>64</v>
      </c>
      <c r="C55" s="26">
        <v>0</v>
      </c>
      <c r="D55" s="26">
        <v>4442499.69</v>
      </c>
      <c r="E55" s="26">
        <f t="shared" si="0"/>
        <v>4442499.69</v>
      </c>
      <c r="F55" s="26">
        <v>310152.13</v>
      </c>
      <c r="G55" s="26">
        <v>310152.13</v>
      </c>
      <c r="H55" s="26">
        <f t="shared" si="1"/>
        <v>4132347.5600000005</v>
      </c>
    </row>
    <row r="56" spans="1:8" s="11" customFormat="1" ht="9.7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0.5">
      <c r="A57" s="15" t="s">
        <v>66</v>
      </c>
      <c r="B57" s="16"/>
      <c r="C57" s="26">
        <f>SUM(C58:C64)</f>
        <v>61618695.14</v>
      </c>
      <c r="D57" s="26">
        <f>SUM(D58:D64)</f>
        <v>-58184461.82</v>
      </c>
      <c r="E57" s="26">
        <f t="shared" si="0"/>
        <v>3434233.3200000003</v>
      </c>
      <c r="F57" s="26">
        <f>SUM(F58:F64)</f>
        <v>0</v>
      </c>
      <c r="G57" s="26">
        <f>SUM(G58:G64)</f>
        <v>0</v>
      </c>
      <c r="H57" s="26">
        <f t="shared" si="1"/>
        <v>3434233.3200000003</v>
      </c>
    </row>
    <row r="58" spans="1:8" s="11" customFormat="1" ht="9.7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9.7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9.7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9.7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9.7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9.7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9.75">
      <c r="A64" s="17"/>
      <c r="B64" s="8" t="s">
        <v>73</v>
      </c>
      <c r="C64" s="26">
        <v>61618695.14</v>
      </c>
      <c r="D64" s="26">
        <v>-58184461.82</v>
      </c>
      <c r="E64" s="26">
        <f t="shared" si="0"/>
        <v>3434233.3200000003</v>
      </c>
      <c r="F64" s="26">
        <v>0</v>
      </c>
      <c r="G64" s="26">
        <v>0</v>
      </c>
      <c r="H64" s="26">
        <f t="shared" si="1"/>
        <v>3434233.3200000003</v>
      </c>
    </row>
    <row r="65" spans="1:8" s="11" customFormat="1" ht="10.5">
      <c r="A65" s="15" t="s">
        <v>74</v>
      </c>
      <c r="B65" s="16"/>
      <c r="C65" s="26">
        <f>SUM(C66:C68)</f>
        <v>73500</v>
      </c>
      <c r="D65" s="26">
        <f>SUM(D66:D68)</f>
        <v>3812900</v>
      </c>
      <c r="E65" s="26">
        <f t="shared" si="0"/>
        <v>3886400</v>
      </c>
      <c r="F65" s="26">
        <f>SUM(F66:F68)</f>
        <v>3022400</v>
      </c>
      <c r="G65" s="26">
        <f>SUM(G66:G68)</f>
        <v>3022400</v>
      </c>
      <c r="H65" s="26">
        <f t="shared" si="1"/>
        <v>864000</v>
      </c>
    </row>
    <row r="66" spans="1:8" s="11" customFormat="1" ht="9.7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9.7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9.75">
      <c r="A68" s="17"/>
      <c r="B68" s="8" t="s">
        <v>5</v>
      </c>
      <c r="C68" s="26">
        <v>73500</v>
      </c>
      <c r="D68" s="26">
        <v>3812900</v>
      </c>
      <c r="E68" s="26">
        <f t="shared" si="0"/>
        <v>3886400</v>
      </c>
      <c r="F68" s="26">
        <v>3022400</v>
      </c>
      <c r="G68" s="26">
        <v>3022400</v>
      </c>
      <c r="H68" s="26">
        <f t="shared" si="1"/>
        <v>864000</v>
      </c>
    </row>
    <row r="69" spans="1:8" s="11" customFormat="1" ht="10.5">
      <c r="A69" s="15" t="s">
        <v>75</v>
      </c>
      <c r="B69" s="16"/>
      <c r="C69" s="26">
        <f>SUM(C70:C76)</f>
        <v>5548856</v>
      </c>
      <c r="D69" s="26">
        <f>SUM(D70:D76)</f>
        <v>158036.13</v>
      </c>
      <c r="E69" s="26">
        <f t="shared" si="0"/>
        <v>5706892.13</v>
      </c>
      <c r="F69" s="26">
        <f>SUM(F70:F76)</f>
        <v>4718069.15</v>
      </c>
      <c r="G69" s="26">
        <f>SUM(G70:G76)</f>
        <v>4718069.15</v>
      </c>
      <c r="H69" s="26">
        <f t="shared" si="1"/>
        <v>988822.9799999995</v>
      </c>
    </row>
    <row r="70" spans="1:8" s="11" customFormat="1" ht="9.75">
      <c r="A70" s="17"/>
      <c r="B70" s="8" t="s">
        <v>76</v>
      </c>
      <c r="C70" s="26">
        <v>4734856</v>
      </c>
      <c r="D70" s="26">
        <v>0</v>
      </c>
      <c r="E70" s="26">
        <f aca="true" t="shared" si="2" ref="E70:E76">C70+D70</f>
        <v>4734856</v>
      </c>
      <c r="F70" s="26">
        <v>4306190</v>
      </c>
      <c r="G70" s="26">
        <v>4306190</v>
      </c>
      <c r="H70" s="26">
        <f aca="true" t="shared" si="3" ref="H70:H76">E70-F70</f>
        <v>428666</v>
      </c>
    </row>
    <row r="71" spans="1:8" s="11" customFormat="1" ht="9.75">
      <c r="A71" s="17"/>
      <c r="B71" s="8" t="s">
        <v>77</v>
      </c>
      <c r="C71" s="26">
        <v>814000</v>
      </c>
      <c r="D71" s="26">
        <v>158036.13</v>
      </c>
      <c r="E71" s="26">
        <f t="shared" si="2"/>
        <v>972036.13</v>
      </c>
      <c r="F71" s="26">
        <v>411879.15</v>
      </c>
      <c r="G71" s="26">
        <v>411879.15</v>
      </c>
      <c r="H71" s="26">
        <f t="shared" si="3"/>
        <v>560156.98</v>
      </c>
    </row>
    <row r="72" spans="1:8" s="11" customFormat="1" ht="9.7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9.7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9.7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9.7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9.7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0.5">
      <c r="A77" s="20"/>
      <c r="B77" s="21" t="s">
        <v>83</v>
      </c>
      <c r="C77" s="22">
        <f aca="true" t="shared" si="4" ref="C77:H77">SUM(C5+C13+C23+C33+C43+C53+C57+C65+C69)</f>
        <v>242344718.43</v>
      </c>
      <c r="D77" s="22">
        <f t="shared" si="4"/>
        <v>37920225.67</v>
      </c>
      <c r="E77" s="22">
        <f t="shared" si="4"/>
        <v>280264944.1</v>
      </c>
      <c r="F77" s="22">
        <f t="shared" si="4"/>
        <v>97890846.44999999</v>
      </c>
      <c r="G77" s="22">
        <f t="shared" si="4"/>
        <v>97403985.28</v>
      </c>
      <c r="H77" s="22">
        <f t="shared" si="4"/>
        <v>182374097.64999998</v>
      </c>
    </row>
    <row r="78" spans="1:8" ht="11.25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9.75">
      <c r="A79" s="6"/>
      <c r="B79" s="4"/>
      <c r="C79" s="4"/>
      <c r="D79" s="5"/>
      <c r="E79" s="6"/>
      <c r="F79" s="7"/>
      <c r="G79" s="7"/>
      <c r="H79" s="7"/>
    </row>
    <row r="80" spans="1:8" ht="9.75">
      <c r="A80" s="6"/>
      <c r="B80" s="4"/>
      <c r="C80" s="4"/>
      <c r="D80" s="5"/>
      <c r="E80" s="6"/>
      <c r="F80" s="7"/>
      <c r="G80" s="7"/>
      <c r="H80" s="7"/>
    </row>
    <row r="81" spans="1:8" ht="9.75">
      <c r="A81" s="6"/>
      <c r="B81" s="4"/>
      <c r="C81" s="4"/>
      <c r="D81" s="5"/>
      <c r="E81" s="6"/>
      <c r="F81" s="7"/>
      <c r="G81" s="7"/>
      <c r="H81" s="7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140625" style="28" customWidth="1"/>
    <col min="2" max="2" width="37.140625" style="28" customWidth="1"/>
    <col min="3" max="8" width="14.140625" style="28" customWidth="1"/>
    <col min="9" max="16384" width="9.421875" style="28" customWidth="1"/>
  </cols>
  <sheetData>
    <row r="1" spans="1:8" ht="69" customHeight="1">
      <c r="A1" s="55" t="s">
        <v>152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17"/>
      <c r="B5" s="29"/>
      <c r="C5" s="30"/>
      <c r="D5" s="30"/>
      <c r="E5" s="30"/>
      <c r="F5" s="30"/>
      <c r="G5" s="30"/>
      <c r="H5" s="30"/>
    </row>
    <row r="6" spans="1:8" ht="14.25">
      <c r="A6" s="17"/>
      <c r="B6" s="29" t="s">
        <v>84</v>
      </c>
      <c r="C6" s="31">
        <v>170003474.1</v>
      </c>
      <c r="D6" s="31">
        <v>23309776.45</v>
      </c>
      <c r="E6" s="31">
        <f>C6+D6</f>
        <v>193313250.54999998</v>
      </c>
      <c r="F6" s="31">
        <v>77820426.62</v>
      </c>
      <c r="G6" s="31">
        <v>77333565.45</v>
      </c>
      <c r="H6" s="31">
        <f>E6-F6</f>
        <v>115492823.92999998</v>
      </c>
    </row>
    <row r="7" spans="1:8" ht="14.25">
      <c r="A7" s="17"/>
      <c r="B7" s="29"/>
      <c r="C7" s="31"/>
      <c r="D7" s="31"/>
      <c r="E7" s="31"/>
      <c r="F7" s="31"/>
      <c r="G7" s="31"/>
      <c r="H7" s="31"/>
    </row>
    <row r="8" spans="1:8" ht="14.25">
      <c r="A8" s="17"/>
      <c r="B8" s="29" t="s">
        <v>85</v>
      </c>
      <c r="C8" s="31">
        <v>67036397.03</v>
      </c>
      <c r="D8" s="31">
        <v>14610449.22</v>
      </c>
      <c r="E8" s="31">
        <f>C8+D8</f>
        <v>81646846.25</v>
      </c>
      <c r="F8" s="31">
        <v>15506096.29</v>
      </c>
      <c r="G8" s="31">
        <v>15506096.29</v>
      </c>
      <c r="H8" s="31">
        <f>E8-F8</f>
        <v>66140749.96</v>
      </c>
    </row>
    <row r="9" spans="1:8" ht="14.25">
      <c r="A9" s="17"/>
      <c r="B9" s="29"/>
      <c r="C9" s="31"/>
      <c r="D9" s="31"/>
      <c r="E9" s="31"/>
      <c r="F9" s="31"/>
      <c r="G9" s="31"/>
      <c r="H9" s="31"/>
    </row>
    <row r="10" spans="1:8" ht="14.25">
      <c r="A10" s="17"/>
      <c r="B10" s="29" t="s">
        <v>86</v>
      </c>
      <c r="C10" s="31">
        <v>4734856</v>
      </c>
      <c r="D10" s="31">
        <v>0</v>
      </c>
      <c r="E10" s="31">
        <f>C10+D10</f>
        <v>4734856</v>
      </c>
      <c r="F10" s="31">
        <v>4306190</v>
      </c>
      <c r="G10" s="31">
        <v>4306190</v>
      </c>
      <c r="H10" s="31">
        <f>E10-F10</f>
        <v>428666</v>
      </c>
    </row>
    <row r="11" spans="1:8" ht="14.25">
      <c r="A11" s="17"/>
      <c r="B11" s="29"/>
      <c r="C11" s="31"/>
      <c r="D11" s="31"/>
      <c r="E11" s="31"/>
      <c r="F11" s="31"/>
      <c r="G11" s="31"/>
      <c r="H11" s="31"/>
    </row>
    <row r="12" spans="1:8" ht="14.25">
      <c r="A12" s="17"/>
      <c r="B12" s="29" t="s">
        <v>48</v>
      </c>
      <c r="C12" s="31">
        <v>569991.3</v>
      </c>
      <c r="D12" s="31">
        <v>0</v>
      </c>
      <c r="E12" s="31">
        <f>C12+D12</f>
        <v>569991.3</v>
      </c>
      <c r="F12" s="31">
        <v>258133.54</v>
      </c>
      <c r="G12" s="31">
        <v>258133.54</v>
      </c>
      <c r="H12" s="31">
        <f>E12-F12</f>
        <v>311857.76</v>
      </c>
    </row>
    <row r="13" spans="1:8" ht="14.25">
      <c r="A13" s="17"/>
      <c r="B13" s="29"/>
      <c r="C13" s="31"/>
      <c r="D13" s="31"/>
      <c r="E13" s="31"/>
      <c r="F13" s="31"/>
      <c r="G13" s="31"/>
      <c r="H13" s="31"/>
    </row>
    <row r="14" spans="1:8" ht="14.25">
      <c r="A14" s="17"/>
      <c r="B14" s="29" t="s">
        <v>3</v>
      </c>
      <c r="C14" s="31">
        <v>0</v>
      </c>
      <c r="D14" s="31">
        <v>0</v>
      </c>
      <c r="E14" s="31">
        <f>C14+D14</f>
        <v>0</v>
      </c>
      <c r="F14" s="31">
        <v>0</v>
      </c>
      <c r="G14" s="31">
        <v>0</v>
      </c>
      <c r="H14" s="31">
        <f>E14-F14</f>
        <v>0</v>
      </c>
    </row>
    <row r="15" spans="1:8" ht="14.25">
      <c r="A15" s="18"/>
      <c r="B15" s="32"/>
      <c r="C15" s="33"/>
      <c r="D15" s="33"/>
      <c r="E15" s="33"/>
      <c r="F15" s="33"/>
      <c r="G15" s="33"/>
      <c r="H15" s="33"/>
    </row>
    <row r="16" spans="1:8" ht="14.25">
      <c r="A16" s="34"/>
      <c r="B16" s="21" t="s">
        <v>83</v>
      </c>
      <c r="C16" s="22">
        <f aca="true" t="shared" si="0" ref="C16:H16">SUM(C6+C8+C10+C12+C14)</f>
        <v>242344718.43</v>
      </c>
      <c r="D16" s="22">
        <f t="shared" si="0"/>
        <v>37920225.67</v>
      </c>
      <c r="E16" s="22">
        <f t="shared" si="0"/>
        <v>280264944.09999996</v>
      </c>
      <c r="F16" s="22">
        <f t="shared" si="0"/>
        <v>97890846.45</v>
      </c>
      <c r="G16" s="22">
        <f t="shared" si="0"/>
        <v>97403985.28000002</v>
      </c>
      <c r="H16" s="22">
        <f t="shared" si="0"/>
        <v>182374097.64999998</v>
      </c>
    </row>
    <row r="17" ht="14.25">
      <c r="A17" s="23" t="s">
        <v>6</v>
      </c>
    </row>
  </sheetData>
  <sheetProtection/>
  <protectedRanges>
    <protectedRange sqref="A17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H1"/>
    </sheetView>
  </sheetViews>
  <sheetFormatPr defaultColWidth="9.421875" defaultRowHeight="15"/>
  <cols>
    <col min="1" max="1" width="2.140625" style="28" customWidth="1"/>
    <col min="2" max="2" width="42.421875" style="28" customWidth="1"/>
    <col min="3" max="8" width="14.140625" style="28" customWidth="1"/>
    <col min="9" max="16384" width="9.421875" style="28" customWidth="1"/>
  </cols>
  <sheetData>
    <row r="1" spans="1:8" ht="68.25" customHeight="1">
      <c r="A1" s="55" t="s">
        <v>153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35"/>
      <c r="B5" s="36"/>
      <c r="C5" s="37"/>
      <c r="D5" s="37"/>
      <c r="E5" s="37"/>
      <c r="F5" s="37"/>
      <c r="G5" s="37"/>
      <c r="H5" s="37"/>
    </row>
    <row r="6" spans="1:8" ht="14.25">
      <c r="A6" s="38" t="s">
        <v>87</v>
      </c>
      <c r="B6" s="39"/>
      <c r="C6" s="26">
        <v>8614141.33</v>
      </c>
      <c r="D6" s="26">
        <v>-186905.47</v>
      </c>
      <c r="E6" s="26">
        <f>C6+D6</f>
        <v>8427235.86</v>
      </c>
      <c r="F6" s="26">
        <v>3477818.03</v>
      </c>
      <c r="G6" s="26">
        <v>3477818.03</v>
      </c>
      <c r="H6" s="26">
        <f>E6-F6</f>
        <v>4949417.83</v>
      </c>
    </row>
    <row r="7" spans="1:8" ht="14.25">
      <c r="A7" s="38" t="s">
        <v>88</v>
      </c>
      <c r="B7" s="39"/>
      <c r="C7" s="26">
        <v>4251997.62</v>
      </c>
      <c r="D7" s="26">
        <v>-643707.78</v>
      </c>
      <c r="E7" s="26">
        <f aca="true" t="shared" si="0" ref="E7:E37">C7+D7</f>
        <v>3608289.84</v>
      </c>
      <c r="F7" s="26">
        <v>1108901.96</v>
      </c>
      <c r="G7" s="26">
        <v>1108901.96</v>
      </c>
      <c r="H7" s="26">
        <f aca="true" t="shared" si="1" ref="H7:H37">E7-F7</f>
        <v>2499387.88</v>
      </c>
    </row>
    <row r="8" spans="1:8" ht="14.25">
      <c r="A8" s="38" t="s">
        <v>89</v>
      </c>
      <c r="B8" s="39"/>
      <c r="C8" s="26">
        <v>70040512.92</v>
      </c>
      <c r="D8" s="26">
        <v>24509900.29</v>
      </c>
      <c r="E8" s="26">
        <f t="shared" si="0"/>
        <v>94550413.21000001</v>
      </c>
      <c r="F8" s="26">
        <v>16152403.43</v>
      </c>
      <c r="G8" s="26">
        <v>16152403.43</v>
      </c>
      <c r="H8" s="26">
        <f t="shared" si="1"/>
        <v>78398009.78</v>
      </c>
    </row>
    <row r="9" spans="1:8" ht="14.25">
      <c r="A9" s="38" t="s">
        <v>90</v>
      </c>
      <c r="B9" s="39"/>
      <c r="C9" s="26">
        <v>1812300.43</v>
      </c>
      <c r="D9" s="26">
        <v>-44464.52</v>
      </c>
      <c r="E9" s="26">
        <f t="shared" si="0"/>
        <v>1767835.91</v>
      </c>
      <c r="F9" s="26">
        <v>655523.35</v>
      </c>
      <c r="G9" s="26">
        <v>655523.35</v>
      </c>
      <c r="H9" s="26">
        <f t="shared" si="1"/>
        <v>1112312.56</v>
      </c>
    </row>
    <row r="10" spans="1:8" ht="14.25">
      <c r="A10" s="38" t="s">
        <v>91</v>
      </c>
      <c r="B10" s="39"/>
      <c r="C10" s="26">
        <v>1402748.54</v>
      </c>
      <c r="D10" s="26">
        <v>206258.34</v>
      </c>
      <c r="E10" s="26">
        <f t="shared" si="0"/>
        <v>1609006.8800000001</v>
      </c>
      <c r="F10" s="26">
        <v>760232.75</v>
      </c>
      <c r="G10" s="26">
        <v>757452.75</v>
      </c>
      <c r="H10" s="26">
        <f t="shared" si="1"/>
        <v>848774.1300000001</v>
      </c>
    </row>
    <row r="11" spans="1:8" ht="14.25">
      <c r="A11" s="38" t="s">
        <v>92</v>
      </c>
      <c r="B11" s="39"/>
      <c r="C11" s="26">
        <v>1140438.11</v>
      </c>
      <c r="D11" s="26">
        <v>98647.39</v>
      </c>
      <c r="E11" s="26">
        <f t="shared" si="0"/>
        <v>1239085.5</v>
      </c>
      <c r="F11" s="26">
        <v>530456.85</v>
      </c>
      <c r="G11" s="26">
        <v>530456.85</v>
      </c>
      <c r="H11" s="26">
        <f t="shared" si="1"/>
        <v>708628.65</v>
      </c>
    </row>
    <row r="12" spans="1:8" ht="14.25">
      <c r="A12" s="38" t="s">
        <v>93</v>
      </c>
      <c r="B12" s="39"/>
      <c r="C12" s="26">
        <v>4499722.37</v>
      </c>
      <c r="D12" s="26">
        <v>1663301.53</v>
      </c>
      <c r="E12" s="26">
        <f t="shared" si="0"/>
        <v>6163023.9</v>
      </c>
      <c r="F12" s="26">
        <v>2184816.19</v>
      </c>
      <c r="G12" s="26">
        <v>2184816.19</v>
      </c>
      <c r="H12" s="26">
        <f t="shared" si="1"/>
        <v>3978207.7100000004</v>
      </c>
    </row>
    <row r="13" spans="1:8" ht="14.25">
      <c r="A13" s="38" t="s">
        <v>94</v>
      </c>
      <c r="B13" s="39"/>
      <c r="C13" s="26">
        <v>5421992.33</v>
      </c>
      <c r="D13" s="26">
        <v>-328806.86</v>
      </c>
      <c r="E13" s="26">
        <f t="shared" si="0"/>
        <v>5093185.47</v>
      </c>
      <c r="F13" s="26">
        <v>1702141.59</v>
      </c>
      <c r="G13" s="26">
        <v>1702141.59</v>
      </c>
      <c r="H13" s="26">
        <f t="shared" si="1"/>
        <v>3391043.88</v>
      </c>
    </row>
    <row r="14" spans="1:8" ht="14.25">
      <c r="A14" s="38" t="s">
        <v>95</v>
      </c>
      <c r="B14" s="39"/>
      <c r="C14" s="26">
        <v>1427133.31</v>
      </c>
      <c r="D14" s="26">
        <v>-363486.45</v>
      </c>
      <c r="E14" s="26">
        <f t="shared" si="0"/>
        <v>1063646.86</v>
      </c>
      <c r="F14" s="26">
        <v>414903.1</v>
      </c>
      <c r="G14" s="26">
        <v>414903.1</v>
      </c>
      <c r="H14" s="26">
        <f t="shared" si="1"/>
        <v>648743.7600000001</v>
      </c>
    </row>
    <row r="15" spans="1:8" ht="14.25">
      <c r="A15" s="38" t="s">
        <v>96</v>
      </c>
      <c r="B15" s="39"/>
      <c r="C15" s="26">
        <v>6563793.23</v>
      </c>
      <c r="D15" s="26">
        <v>-214986.17</v>
      </c>
      <c r="E15" s="26">
        <f t="shared" si="0"/>
        <v>6348807.0600000005</v>
      </c>
      <c r="F15" s="26">
        <v>2990812.74</v>
      </c>
      <c r="G15" s="26">
        <v>2990812.74</v>
      </c>
      <c r="H15" s="26">
        <f t="shared" si="1"/>
        <v>3357994.3200000003</v>
      </c>
    </row>
    <row r="16" spans="1:8" ht="14.25">
      <c r="A16" s="38" t="s">
        <v>97</v>
      </c>
      <c r="B16" s="39"/>
      <c r="C16" s="26">
        <v>1376861.09</v>
      </c>
      <c r="D16" s="26">
        <v>277673.34</v>
      </c>
      <c r="E16" s="26">
        <f t="shared" si="0"/>
        <v>1654534.4300000002</v>
      </c>
      <c r="F16" s="26">
        <v>710080.11</v>
      </c>
      <c r="G16" s="26">
        <v>710080.11</v>
      </c>
      <c r="H16" s="26">
        <f t="shared" si="1"/>
        <v>944454.3200000002</v>
      </c>
    </row>
    <row r="17" spans="1:8" ht="14.25">
      <c r="A17" s="38" t="s">
        <v>98</v>
      </c>
      <c r="B17" s="39"/>
      <c r="C17" s="26">
        <v>1657587.13</v>
      </c>
      <c r="D17" s="26">
        <v>-159403.55</v>
      </c>
      <c r="E17" s="26">
        <f t="shared" si="0"/>
        <v>1498183.5799999998</v>
      </c>
      <c r="F17" s="26">
        <v>426457.8</v>
      </c>
      <c r="G17" s="26">
        <v>426457.8</v>
      </c>
      <c r="H17" s="26">
        <f t="shared" si="1"/>
        <v>1071725.7799999998</v>
      </c>
    </row>
    <row r="18" spans="1:8" ht="14.25">
      <c r="A18" s="38" t="s">
        <v>99</v>
      </c>
      <c r="B18" s="39"/>
      <c r="C18" s="26">
        <v>1070423.08</v>
      </c>
      <c r="D18" s="26">
        <v>-264478.44</v>
      </c>
      <c r="E18" s="26">
        <f t="shared" si="0"/>
        <v>805944.6400000001</v>
      </c>
      <c r="F18" s="26">
        <v>371240.44</v>
      </c>
      <c r="G18" s="26">
        <v>371240.44</v>
      </c>
      <c r="H18" s="26">
        <f t="shared" si="1"/>
        <v>434704.2000000001</v>
      </c>
    </row>
    <row r="19" spans="1:8" ht="14.25">
      <c r="A19" s="38" t="s">
        <v>100</v>
      </c>
      <c r="B19" s="39"/>
      <c r="C19" s="26">
        <v>1550471.33</v>
      </c>
      <c r="D19" s="26">
        <v>297351.55</v>
      </c>
      <c r="E19" s="26">
        <f t="shared" si="0"/>
        <v>1847822.8800000001</v>
      </c>
      <c r="F19" s="26">
        <v>790118.36</v>
      </c>
      <c r="G19" s="26">
        <v>790118.36</v>
      </c>
      <c r="H19" s="26">
        <f t="shared" si="1"/>
        <v>1057704.52</v>
      </c>
    </row>
    <row r="20" spans="1:8" ht="14.25">
      <c r="A20" s="38" t="s">
        <v>101</v>
      </c>
      <c r="B20" s="39"/>
      <c r="C20" s="26">
        <v>4903604.94</v>
      </c>
      <c r="D20" s="26">
        <v>949680.01</v>
      </c>
      <c r="E20" s="26">
        <f t="shared" si="0"/>
        <v>5853284.95</v>
      </c>
      <c r="F20" s="26">
        <v>2323472.29</v>
      </c>
      <c r="G20" s="26">
        <v>2323472.29</v>
      </c>
      <c r="H20" s="26">
        <f t="shared" si="1"/>
        <v>3529812.66</v>
      </c>
    </row>
    <row r="21" spans="1:8" ht="14.25">
      <c r="A21" s="38" t="s">
        <v>102</v>
      </c>
      <c r="B21" s="39"/>
      <c r="C21" s="26">
        <v>29084847.37</v>
      </c>
      <c r="D21" s="26">
        <v>539683.46</v>
      </c>
      <c r="E21" s="26">
        <f t="shared" si="0"/>
        <v>29624530.830000002</v>
      </c>
      <c r="F21" s="26">
        <v>12011035.05</v>
      </c>
      <c r="G21" s="26">
        <v>12011035.05</v>
      </c>
      <c r="H21" s="26">
        <f t="shared" si="1"/>
        <v>17613495.78</v>
      </c>
    </row>
    <row r="22" spans="1:8" ht="14.25">
      <c r="A22" s="38" t="s">
        <v>103</v>
      </c>
      <c r="B22" s="39"/>
      <c r="C22" s="26">
        <v>965163.63</v>
      </c>
      <c r="D22" s="26">
        <v>-44195.03</v>
      </c>
      <c r="E22" s="26">
        <f t="shared" si="0"/>
        <v>920968.6</v>
      </c>
      <c r="F22" s="26">
        <v>374766.08</v>
      </c>
      <c r="G22" s="26">
        <v>374766.08</v>
      </c>
      <c r="H22" s="26">
        <f t="shared" si="1"/>
        <v>546202.52</v>
      </c>
    </row>
    <row r="23" spans="1:8" ht="14.25">
      <c r="A23" s="38" t="s">
        <v>104</v>
      </c>
      <c r="B23" s="39"/>
      <c r="C23" s="26">
        <v>1878175.59</v>
      </c>
      <c r="D23" s="26">
        <v>-367223.42</v>
      </c>
      <c r="E23" s="26">
        <f t="shared" si="0"/>
        <v>1510952.1700000002</v>
      </c>
      <c r="F23" s="26">
        <v>688836.29</v>
      </c>
      <c r="G23" s="26">
        <v>688836.29</v>
      </c>
      <c r="H23" s="26">
        <f t="shared" si="1"/>
        <v>822115.8800000001</v>
      </c>
    </row>
    <row r="24" spans="1:8" ht="14.25">
      <c r="A24" s="38" t="s">
        <v>105</v>
      </c>
      <c r="B24" s="39"/>
      <c r="C24" s="26">
        <v>2914307.98</v>
      </c>
      <c r="D24" s="26">
        <v>-259716.14</v>
      </c>
      <c r="E24" s="26">
        <f t="shared" si="0"/>
        <v>2654591.84</v>
      </c>
      <c r="F24" s="26">
        <v>1295093.35</v>
      </c>
      <c r="G24" s="26">
        <v>1295093.35</v>
      </c>
      <c r="H24" s="26">
        <f t="shared" si="1"/>
        <v>1359498.4899999998</v>
      </c>
    </row>
    <row r="25" spans="1:8" ht="14.25">
      <c r="A25" s="38" t="s">
        <v>106</v>
      </c>
      <c r="B25" s="39"/>
      <c r="C25" s="26">
        <v>8193726.64</v>
      </c>
      <c r="D25" s="26">
        <v>-696662.21</v>
      </c>
      <c r="E25" s="26">
        <f t="shared" si="0"/>
        <v>7497064.43</v>
      </c>
      <c r="F25" s="26">
        <v>2624897.97</v>
      </c>
      <c r="G25" s="26">
        <v>2624897.97</v>
      </c>
      <c r="H25" s="26">
        <f t="shared" si="1"/>
        <v>4872166.459999999</v>
      </c>
    </row>
    <row r="26" spans="1:8" ht="14.25">
      <c r="A26" s="38" t="s">
        <v>107</v>
      </c>
      <c r="B26" s="39"/>
      <c r="C26" s="26">
        <v>3669221.24</v>
      </c>
      <c r="D26" s="26">
        <v>-131736.22</v>
      </c>
      <c r="E26" s="26">
        <f t="shared" si="0"/>
        <v>3537485.02</v>
      </c>
      <c r="F26" s="26">
        <v>1328760.24</v>
      </c>
      <c r="G26" s="26">
        <v>1328760.24</v>
      </c>
      <c r="H26" s="26">
        <f t="shared" si="1"/>
        <v>2208724.7800000003</v>
      </c>
    </row>
    <row r="27" spans="1:8" ht="14.25">
      <c r="A27" s="38" t="s">
        <v>108</v>
      </c>
      <c r="B27" s="39"/>
      <c r="C27" s="26">
        <v>3379637.52</v>
      </c>
      <c r="D27" s="26">
        <v>112964.52</v>
      </c>
      <c r="E27" s="26">
        <f t="shared" si="0"/>
        <v>3492602.04</v>
      </c>
      <c r="F27" s="26">
        <v>1693061.35</v>
      </c>
      <c r="G27" s="26">
        <v>1693061.35</v>
      </c>
      <c r="H27" s="26">
        <f t="shared" si="1"/>
        <v>1799540.69</v>
      </c>
    </row>
    <row r="28" spans="1:8" ht="14.25">
      <c r="A28" s="38" t="s">
        <v>109</v>
      </c>
      <c r="B28" s="39"/>
      <c r="C28" s="26">
        <v>5503108</v>
      </c>
      <c r="D28" s="26">
        <v>124899.85</v>
      </c>
      <c r="E28" s="26">
        <f t="shared" si="0"/>
        <v>5628007.85</v>
      </c>
      <c r="F28" s="26">
        <v>2238022.86</v>
      </c>
      <c r="G28" s="26">
        <v>2238022.86</v>
      </c>
      <c r="H28" s="26">
        <f t="shared" si="1"/>
        <v>3389984.9899999998</v>
      </c>
    </row>
    <row r="29" spans="1:8" ht="14.25">
      <c r="A29" s="38" t="s">
        <v>110</v>
      </c>
      <c r="B29" s="39"/>
      <c r="C29" s="26">
        <v>26352271.85</v>
      </c>
      <c r="D29" s="26">
        <v>10763712.34</v>
      </c>
      <c r="E29" s="26">
        <f t="shared" si="0"/>
        <v>37115984.19</v>
      </c>
      <c r="F29" s="26">
        <v>20270697.32</v>
      </c>
      <c r="G29" s="26">
        <v>19786616.15</v>
      </c>
      <c r="H29" s="26">
        <f t="shared" si="1"/>
        <v>16845286.869999997</v>
      </c>
    </row>
    <row r="30" spans="1:8" ht="14.25">
      <c r="A30" s="38" t="s">
        <v>111</v>
      </c>
      <c r="B30" s="39"/>
      <c r="C30" s="26">
        <v>3560106.82</v>
      </c>
      <c r="D30" s="26">
        <v>20100.13</v>
      </c>
      <c r="E30" s="26">
        <f t="shared" si="0"/>
        <v>3580206.9499999997</v>
      </c>
      <c r="F30" s="26">
        <v>1051531.75</v>
      </c>
      <c r="G30" s="26">
        <v>1051531.75</v>
      </c>
      <c r="H30" s="26">
        <f t="shared" si="1"/>
        <v>2528675.1999999997</v>
      </c>
    </row>
    <row r="31" spans="1:8" ht="14.25">
      <c r="A31" s="38" t="s">
        <v>112</v>
      </c>
      <c r="B31" s="39"/>
      <c r="C31" s="26">
        <v>17550595.07</v>
      </c>
      <c r="D31" s="26">
        <v>2671846.43</v>
      </c>
      <c r="E31" s="26">
        <f t="shared" si="0"/>
        <v>20222441.5</v>
      </c>
      <c r="F31" s="26">
        <v>9238630.64</v>
      </c>
      <c r="G31" s="26">
        <v>9238630.64</v>
      </c>
      <c r="H31" s="26">
        <f t="shared" si="1"/>
        <v>10983810.86</v>
      </c>
    </row>
    <row r="32" spans="1:8" ht="14.25">
      <c r="A32" s="38" t="s">
        <v>113</v>
      </c>
      <c r="B32" s="39"/>
      <c r="C32" s="26">
        <v>2577604.15</v>
      </c>
      <c r="D32" s="26">
        <v>201777.76</v>
      </c>
      <c r="E32" s="26">
        <f t="shared" si="0"/>
        <v>2779381.91</v>
      </c>
      <c r="F32" s="26">
        <v>1249821.72</v>
      </c>
      <c r="G32" s="26">
        <v>1249821.72</v>
      </c>
      <c r="H32" s="26">
        <f t="shared" si="1"/>
        <v>1529560.1900000002</v>
      </c>
    </row>
    <row r="33" spans="1:8" ht="14.25">
      <c r="A33" s="38" t="s">
        <v>114</v>
      </c>
      <c r="B33" s="39"/>
      <c r="C33" s="26">
        <v>1193482.1</v>
      </c>
      <c r="D33" s="26">
        <v>-34810.62</v>
      </c>
      <c r="E33" s="26">
        <f t="shared" si="0"/>
        <v>1158671.48</v>
      </c>
      <c r="F33" s="26">
        <v>522361.69</v>
      </c>
      <c r="G33" s="26">
        <v>522361.69</v>
      </c>
      <c r="H33" s="26">
        <f t="shared" si="1"/>
        <v>636309.79</v>
      </c>
    </row>
    <row r="34" spans="1:8" ht="14.25">
      <c r="A34" s="38" t="s">
        <v>115</v>
      </c>
      <c r="B34" s="39"/>
      <c r="C34" s="26">
        <v>448514.25</v>
      </c>
      <c r="D34" s="26">
        <v>12000</v>
      </c>
      <c r="E34" s="26">
        <f t="shared" si="0"/>
        <v>460514.25</v>
      </c>
      <c r="F34" s="26">
        <v>154097.18</v>
      </c>
      <c r="G34" s="26">
        <v>154097.18</v>
      </c>
      <c r="H34" s="26">
        <f t="shared" si="1"/>
        <v>306417.07</v>
      </c>
    </row>
    <row r="35" spans="1:8" ht="14.25">
      <c r="A35" s="38" t="s">
        <v>116</v>
      </c>
      <c r="B35" s="39"/>
      <c r="C35" s="26">
        <v>3811825.58</v>
      </c>
      <c r="D35" s="26">
        <v>-1608746.46</v>
      </c>
      <c r="E35" s="26">
        <f t="shared" si="0"/>
        <v>2203079.12</v>
      </c>
      <c r="F35" s="26">
        <v>625603.13</v>
      </c>
      <c r="G35" s="26">
        <v>625603.13</v>
      </c>
      <c r="H35" s="26">
        <f t="shared" si="1"/>
        <v>1577475.9900000002</v>
      </c>
    </row>
    <row r="36" spans="1:8" ht="14.25">
      <c r="A36" s="38" t="s">
        <v>117</v>
      </c>
      <c r="B36" s="39"/>
      <c r="C36" s="26">
        <v>487834.58</v>
      </c>
      <c r="D36" s="26">
        <v>197783</v>
      </c>
      <c r="E36" s="26">
        <f t="shared" si="0"/>
        <v>685617.5800000001</v>
      </c>
      <c r="F36" s="26">
        <v>0</v>
      </c>
      <c r="G36" s="26">
        <v>0</v>
      </c>
      <c r="H36" s="26">
        <f t="shared" si="1"/>
        <v>685617.5800000001</v>
      </c>
    </row>
    <row r="37" spans="1:8" ht="14.25">
      <c r="A37" s="38" t="s">
        <v>118</v>
      </c>
      <c r="B37" s="39"/>
      <c r="C37" s="26">
        <v>15040568.3</v>
      </c>
      <c r="D37" s="26">
        <v>621975.07</v>
      </c>
      <c r="E37" s="26">
        <f t="shared" si="0"/>
        <v>15662543.370000001</v>
      </c>
      <c r="F37" s="26">
        <v>7924250.84</v>
      </c>
      <c r="G37" s="26">
        <v>7924250.84</v>
      </c>
      <c r="H37" s="26">
        <f t="shared" si="1"/>
        <v>7738292.530000001</v>
      </c>
    </row>
    <row r="38" spans="1:8" ht="14.25">
      <c r="A38" s="38"/>
      <c r="B38" s="39"/>
      <c r="C38" s="26"/>
      <c r="D38" s="26"/>
      <c r="E38" s="26"/>
      <c r="F38" s="26"/>
      <c r="G38" s="26"/>
      <c r="H38" s="26"/>
    </row>
    <row r="39" spans="1:8" ht="14.25">
      <c r="A39" s="38"/>
      <c r="B39" s="40"/>
      <c r="C39" s="27"/>
      <c r="D39" s="27"/>
      <c r="E39" s="27"/>
      <c r="F39" s="27"/>
      <c r="G39" s="27"/>
      <c r="H39" s="27"/>
    </row>
    <row r="40" spans="1:8" ht="14.25">
      <c r="A40" s="41"/>
      <c r="B40" s="42" t="s">
        <v>83</v>
      </c>
      <c r="C40" s="43">
        <f aca="true" t="shared" si="2" ref="C40:H40">SUM(C6:C39)</f>
        <v>242344718.43000004</v>
      </c>
      <c r="D40" s="43">
        <f t="shared" si="2"/>
        <v>37920225.67</v>
      </c>
      <c r="E40" s="43">
        <f t="shared" si="2"/>
        <v>280264944.09999996</v>
      </c>
      <c r="F40" s="43">
        <f t="shared" si="2"/>
        <v>97890846.45</v>
      </c>
      <c r="G40" s="43">
        <f t="shared" si="2"/>
        <v>97403985.28000002</v>
      </c>
      <c r="H40" s="43">
        <f t="shared" si="2"/>
        <v>182374097.64999995</v>
      </c>
    </row>
    <row r="41" ht="14.25">
      <c r="A41" s="23" t="s">
        <v>6</v>
      </c>
    </row>
  </sheetData>
  <sheetProtection/>
  <protectedRanges>
    <protectedRange sqref="A41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H1"/>
    </sheetView>
  </sheetViews>
  <sheetFormatPr defaultColWidth="9.421875" defaultRowHeight="15"/>
  <cols>
    <col min="1" max="1" width="3.8515625" style="44" customWidth="1"/>
    <col min="2" max="2" width="45.140625" style="44" customWidth="1"/>
    <col min="3" max="8" width="14.140625" style="44" customWidth="1"/>
    <col min="9" max="16384" width="9.421875" style="44" customWidth="1"/>
  </cols>
  <sheetData>
    <row r="1" spans="1:8" ht="79.5" customHeight="1">
      <c r="A1" s="55" t="s">
        <v>150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45"/>
      <c r="B5" s="46"/>
      <c r="C5" s="25"/>
      <c r="D5" s="25"/>
      <c r="E5" s="25"/>
      <c r="F5" s="25"/>
      <c r="G5" s="25"/>
      <c r="H5" s="25"/>
    </row>
    <row r="6" spans="1:8" ht="14.25">
      <c r="A6" s="47" t="s">
        <v>119</v>
      </c>
      <c r="B6" s="48"/>
      <c r="C6" s="26">
        <f aca="true" t="shared" si="0" ref="C6:H6">SUM(C7:C14)</f>
        <v>95349944.69999999</v>
      </c>
      <c r="D6" s="26">
        <f t="shared" si="0"/>
        <v>10202079.14</v>
      </c>
      <c r="E6" s="26">
        <f t="shared" si="0"/>
        <v>105552023.84</v>
      </c>
      <c r="F6" s="26">
        <f t="shared" si="0"/>
        <v>41947152.440000005</v>
      </c>
      <c r="G6" s="26">
        <f t="shared" si="0"/>
        <v>41947152.440000005</v>
      </c>
      <c r="H6" s="26">
        <f t="shared" si="0"/>
        <v>63604871.4</v>
      </c>
    </row>
    <row r="7" spans="1:8" ht="14.25">
      <c r="A7" s="49"/>
      <c r="B7" s="50" t="s">
        <v>120</v>
      </c>
      <c r="C7" s="26">
        <v>8614141.33</v>
      </c>
      <c r="D7" s="26">
        <v>-186905.47</v>
      </c>
      <c r="E7" s="26">
        <f>C7+D7</f>
        <v>8427235.86</v>
      </c>
      <c r="F7" s="26">
        <v>3477818.03</v>
      </c>
      <c r="G7" s="26">
        <v>3477818.03</v>
      </c>
      <c r="H7" s="26">
        <f>E7-F7</f>
        <v>4949417.83</v>
      </c>
    </row>
    <row r="8" spans="1:8" ht="14.25">
      <c r="A8" s="49"/>
      <c r="B8" s="50" t="s">
        <v>121</v>
      </c>
      <c r="C8" s="26">
        <v>0</v>
      </c>
      <c r="D8" s="26">
        <v>0</v>
      </c>
      <c r="E8" s="26">
        <f aca="true" t="shared" si="1" ref="E8:E14">C8+D8</f>
        <v>0</v>
      </c>
      <c r="F8" s="26">
        <v>0</v>
      </c>
      <c r="G8" s="26">
        <v>0</v>
      </c>
      <c r="H8" s="26">
        <f aca="true" t="shared" si="2" ref="H8:H14">E8-F8</f>
        <v>0</v>
      </c>
    </row>
    <row r="9" spans="1:8" ht="14.25">
      <c r="A9" s="49"/>
      <c r="B9" s="50" t="s">
        <v>122</v>
      </c>
      <c r="C9" s="26">
        <v>9066108.61</v>
      </c>
      <c r="D9" s="26">
        <v>667525.83</v>
      </c>
      <c r="E9" s="26">
        <f t="shared" si="1"/>
        <v>9733634.44</v>
      </c>
      <c r="F9" s="26">
        <v>4471386.3</v>
      </c>
      <c r="G9" s="26">
        <v>4471386.3</v>
      </c>
      <c r="H9" s="26">
        <f t="shared" si="2"/>
        <v>5262248.14</v>
      </c>
    </row>
    <row r="10" spans="1:8" ht="14.25">
      <c r="A10" s="49"/>
      <c r="B10" s="50" t="s">
        <v>123</v>
      </c>
      <c r="C10" s="26">
        <v>0</v>
      </c>
      <c r="D10" s="26">
        <v>0</v>
      </c>
      <c r="E10" s="26">
        <f t="shared" si="1"/>
        <v>0</v>
      </c>
      <c r="F10" s="26">
        <v>0</v>
      </c>
      <c r="G10" s="26">
        <v>0</v>
      </c>
      <c r="H10" s="26">
        <f t="shared" si="2"/>
        <v>0</v>
      </c>
    </row>
    <row r="11" spans="1:8" ht="14.25">
      <c r="A11" s="49"/>
      <c r="B11" s="50" t="s">
        <v>124</v>
      </c>
      <c r="C11" s="26">
        <v>16746249.09</v>
      </c>
      <c r="D11" s="26">
        <v>3569197.88</v>
      </c>
      <c r="E11" s="26">
        <f t="shared" si="1"/>
        <v>20315446.97</v>
      </c>
      <c r="F11" s="26">
        <v>9440586.81</v>
      </c>
      <c r="G11" s="26">
        <v>9440586.81</v>
      </c>
      <c r="H11" s="26">
        <f t="shared" si="2"/>
        <v>10874860.159999998</v>
      </c>
    </row>
    <row r="12" spans="1:8" ht="14.25">
      <c r="A12" s="49"/>
      <c r="B12" s="50" t="s">
        <v>125</v>
      </c>
      <c r="C12" s="26">
        <v>0</v>
      </c>
      <c r="D12" s="26">
        <v>0</v>
      </c>
      <c r="E12" s="26">
        <f t="shared" si="1"/>
        <v>0</v>
      </c>
      <c r="F12" s="26">
        <v>0</v>
      </c>
      <c r="G12" s="26">
        <v>0</v>
      </c>
      <c r="H12" s="26">
        <f t="shared" si="2"/>
        <v>0</v>
      </c>
    </row>
    <row r="13" spans="1:8" ht="14.25">
      <c r="A13" s="49"/>
      <c r="B13" s="50" t="s">
        <v>126</v>
      </c>
      <c r="C13" s="26">
        <v>41912958.88</v>
      </c>
      <c r="D13" s="26">
        <v>3417090</v>
      </c>
      <c r="E13" s="26">
        <f t="shared" si="1"/>
        <v>45330048.88</v>
      </c>
      <c r="F13" s="26">
        <v>16339459.34</v>
      </c>
      <c r="G13" s="26">
        <v>16339459.34</v>
      </c>
      <c r="H13" s="26">
        <f t="shared" si="2"/>
        <v>28990589.540000003</v>
      </c>
    </row>
    <row r="14" spans="1:8" ht="14.25">
      <c r="A14" s="49"/>
      <c r="B14" s="50" t="s">
        <v>42</v>
      </c>
      <c r="C14" s="26">
        <v>19010486.79</v>
      </c>
      <c r="D14" s="26">
        <v>2735170.9</v>
      </c>
      <c r="E14" s="26">
        <f t="shared" si="1"/>
        <v>21745657.689999998</v>
      </c>
      <c r="F14" s="26">
        <v>8217901.96</v>
      </c>
      <c r="G14" s="26">
        <v>8217901.96</v>
      </c>
      <c r="H14" s="26">
        <f t="shared" si="2"/>
        <v>13527755.729999997</v>
      </c>
    </row>
    <row r="15" spans="1:8" ht="14.25">
      <c r="A15" s="51"/>
      <c r="B15" s="50"/>
      <c r="C15" s="26"/>
      <c r="D15" s="26"/>
      <c r="E15" s="26"/>
      <c r="F15" s="26"/>
      <c r="G15" s="26"/>
      <c r="H15" s="26"/>
    </row>
    <row r="16" spans="1:8" ht="14.25">
      <c r="A16" s="47" t="s">
        <v>127</v>
      </c>
      <c r="B16" s="52"/>
      <c r="C16" s="26">
        <f aca="true" t="shared" si="3" ref="C16:H16">SUM(C17:C23)</f>
        <v>133382094.53</v>
      </c>
      <c r="D16" s="26">
        <f t="shared" si="3"/>
        <v>20577564.64</v>
      </c>
      <c r="E16" s="26">
        <f t="shared" si="3"/>
        <v>153959659.17000002</v>
      </c>
      <c r="F16" s="26">
        <f t="shared" si="3"/>
        <v>46468719.77</v>
      </c>
      <c r="G16" s="26">
        <f t="shared" si="3"/>
        <v>45981858.6</v>
      </c>
      <c r="H16" s="26">
        <f t="shared" si="3"/>
        <v>107490939.4</v>
      </c>
    </row>
    <row r="17" spans="1:8" ht="14.25">
      <c r="A17" s="49"/>
      <c r="B17" s="50" t="s">
        <v>128</v>
      </c>
      <c r="C17" s="26">
        <v>19000511.56</v>
      </c>
      <c r="D17" s="26">
        <v>17061345.28</v>
      </c>
      <c r="E17" s="26">
        <f>C17+D17</f>
        <v>36061856.84</v>
      </c>
      <c r="F17" s="26">
        <v>10444404.47</v>
      </c>
      <c r="G17" s="26">
        <v>10444404.47</v>
      </c>
      <c r="H17" s="26">
        <f aca="true" t="shared" si="4" ref="H17:H23">E17-F17</f>
        <v>25617452.370000005</v>
      </c>
    </row>
    <row r="18" spans="1:8" ht="14.25">
      <c r="A18" s="49"/>
      <c r="B18" s="50" t="s">
        <v>129</v>
      </c>
      <c r="C18" s="26">
        <v>79369260.44</v>
      </c>
      <c r="D18" s="26">
        <v>-6626950.02</v>
      </c>
      <c r="E18" s="26">
        <f aca="true" t="shared" si="5" ref="E18:E23">C18+D18</f>
        <v>72742310.42</v>
      </c>
      <c r="F18" s="26">
        <v>17146650.98</v>
      </c>
      <c r="G18" s="26">
        <v>16659789.81</v>
      </c>
      <c r="H18" s="26">
        <f t="shared" si="4"/>
        <v>55595659.44</v>
      </c>
    </row>
    <row r="19" spans="1:8" ht="14.25">
      <c r="A19" s="49"/>
      <c r="B19" s="50" t="s">
        <v>130</v>
      </c>
      <c r="C19" s="26">
        <v>1550471.33</v>
      </c>
      <c r="D19" s="26">
        <v>3377351.55</v>
      </c>
      <c r="E19" s="26">
        <f t="shared" si="5"/>
        <v>4927822.88</v>
      </c>
      <c r="F19" s="26">
        <v>866860.61</v>
      </c>
      <c r="G19" s="26">
        <v>866860.61</v>
      </c>
      <c r="H19" s="26">
        <f t="shared" si="4"/>
        <v>4060962.27</v>
      </c>
    </row>
    <row r="20" spans="1:8" ht="14.25">
      <c r="A20" s="49"/>
      <c r="B20" s="50" t="s">
        <v>131</v>
      </c>
      <c r="C20" s="26">
        <v>9124873.09</v>
      </c>
      <c r="D20" s="26">
        <v>1689607.84</v>
      </c>
      <c r="E20" s="26">
        <f t="shared" si="5"/>
        <v>10814480.93</v>
      </c>
      <c r="F20" s="26">
        <v>5025071.37</v>
      </c>
      <c r="G20" s="26">
        <v>5025071.37</v>
      </c>
      <c r="H20" s="26">
        <f t="shared" si="4"/>
        <v>5789409.56</v>
      </c>
    </row>
    <row r="21" spans="1:8" ht="14.25">
      <c r="A21" s="49"/>
      <c r="B21" s="50" t="s">
        <v>132</v>
      </c>
      <c r="C21" s="26">
        <v>1376861.09</v>
      </c>
      <c r="D21" s="26">
        <v>5777673.34</v>
      </c>
      <c r="E21" s="26">
        <f t="shared" si="5"/>
        <v>7154534.43</v>
      </c>
      <c r="F21" s="26">
        <v>2573196.37</v>
      </c>
      <c r="G21" s="26">
        <v>2573196.37</v>
      </c>
      <c r="H21" s="26">
        <f t="shared" si="4"/>
        <v>4581338.06</v>
      </c>
    </row>
    <row r="22" spans="1:8" ht="14.25">
      <c r="A22" s="49"/>
      <c r="B22" s="50" t="s">
        <v>133</v>
      </c>
      <c r="C22" s="26">
        <v>15040568.3</v>
      </c>
      <c r="D22" s="26">
        <v>621975.07</v>
      </c>
      <c r="E22" s="26">
        <f t="shared" si="5"/>
        <v>15662543.370000001</v>
      </c>
      <c r="F22" s="26">
        <v>7924250.84</v>
      </c>
      <c r="G22" s="26">
        <v>7924250.84</v>
      </c>
      <c r="H22" s="26">
        <f t="shared" si="4"/>
        <v>7738292.530000001</v>
      </c>
    </row>
    <row r="23" spans="1:8" ht="14.25">
      <c r="A23" s="49"/>
      <c r="B23" s="50" t="s">
        <v>134</v>
      </c>
      <c r="C23" s="26">
        <v>7919548.72</v>
      </c>
      <c r="D23" s="26">
        <v>-1323438.42</v>
      </c>
      <c r="E23" s="26">
        <f t="shared" si="5"/>
        <v>6596110.3</v>
      </c>
      <c r="F23" s="26">
        <v>2488285.13</v>
      </c>
      <c r="G23" s="26">
        <v>2488285.13</v>
      </c>
      <c r="H23" s="26">
        <f t="shared" si="4"/>
        <v>4107825.17</v>
      </c>
    </row>
    <row r="24" spans="1:8" ht="14.25">
      <c r="A24" s="51"/>
      <c r="B24" s="50"/>
      <c r="C24" s="26"/>
      <c r="D24" s="26"/>
      <c r="E24" s="26"/>
      <c r="F24" s="26"/>
      <c r="G24" s="26"/>
      <c r="H24" s="26"/>
    </row>
    <row r="25" spans="1:8" ht="14.25">
      <c r="A25" s="47" t="s">
        <v>135</v>
      </c>
      <c r="B25" s="52"/>
      <c r="C25" s="26">
        <f aca="true" t="shared" si="6" ref="C25:H25">SUM(C26:C34)</f>
        <v>8063823.2</v>
      </c>
      <c r="D25" s="26">
        <f t="shared" si="6"/>
        <v>6982545.76</v>
      </c>
      <c r="E25" s="26">
        <f t="shared" si="6"/>
        <v>15046368.96</v>
      </c>
      <c r="F25" s="26">
        <f t="shared" si="6"/>
        <v>4756905.09</v>
      </c>
      <c r="G25" s="26">
        <f t="shared" si="6"/>
        <v>4756905.09</v>
      </c>
      <c r="H25" s="26">
        <f t="shared" si="6"/>
        <v>10289463.870000001</v>
      </c>
    </row>
    <row r="26" spans="1:8" ht="14.25">
      <c r="A26" s="49"/>
      <c r="B26" s="50" t="s">
        <v>136</v>
      </c>
      <c r="C26" s="26">
        <v>3646997.62</v>
      </c>
      <c r="D26" s="26">
        <v>-743707.78</v>
      </c>
      <c r="E26" s="26">
        <f>C26+D26</f>
        <v>2903289.84</v>
      </c>
      <c r="F26" s="26">
        <v>1108901.96</v>
      </c>
      <c r="G26" s="26">
        <v>1108901.96</v>
      </c>
      <c r="H26" s="26">
        <f aca="true" t="shared" si="7" ref="H26:H34">E26-F26</f>
        <v>1794387.88</v>
      </c>
    </row>
    <row r="27" spans="1:8" ht="14.25">
      <c r="A27" s="49"/>
      <c r="B27" s="50" t="s">
        <v>137</v>
      </c>
      <c r="C27" s="26">
        <v>0</v>
      </c>
      <c r="D27" s="26">
        <v>1635000</v>
      </c>
      <c r="E27" s="26">
        <f aca="true" t="shared" si="8" ref="E27:E34">C27+D27</f>
        <v>1635000</v>
      </c>
      <c r="F27" s="26">
        <v>0</v>
      </c>
      <c r="G27" s="26">
        <v>0</v>
      </c>
      <c r="H27" s="26">
        <f t="shared" si="7"/>
        <v>1635000</v>
      </c>
    </row>
    <row r="28" spans="1:8" ht="14.25">
      <c r="A28" s="49"/>
      <c r="B28" s="50" t="s">
        <v>138</v>
      </c>
      <c r="C28" s="26">
        <v>0</v>
      </c>
      <c r="D28" s="26">
        <v>0</v>
      </c>
      <c r="E28" s="26">
        <f t="shared" si="8"/>
        <v>0</v>
      </c>
      <c r="F28" s="26">
        <v>0</v>
      </c>
      <c r="G28" s="26">
        <v>0</v>
      </c>
      <c r="H28" s="26">
        <f t="shared" si="7"/>
        <v>0</v>
      </c>
    </row>
    <row r="29" spans="1:8" ht="14.25">
      <c r="A29" s="49"/>
      <c r="B29" s="50" t="s">
        <v>139</v>
      </c>
      <c r="C29" s="26">
        <v>0</v>
      </c>
      <c r="D29" s="26">
        <v>0</v>
      </c>
      <c r="E29" s="26">
        <f t="shared" si="8"/>
        <v>0</v>
      </c>
      <c r="F29" s="26">
        <v>0</v>
      </c>
      <c r="G29" s="26">
        <v>0</v>
      </c>
      <c r="H29" s="26">
        <f t="shared" si="7"/>
        <v>0</v>
      </c>
    </row>
    <row r="30" spans="1:8" ht="14.25">
      <c r="A30" s="49"/>
      <c r="B30" s="50" t="s">
        <v>140</v>
      </c>
      <c r="C30" s="26">
        <v>0</v>
      </c>
      <c r="D30" s="26">
        <v>2000000</v>
      </c>
      <c r="E30" s="26">
        <f t="shared" si="8"/>
        <v>2000000</v>
      </c>
      <c r="F30" s="26">
        <v>0</v>
      </c>
      <c r="G30" s="26">
        <v>0</v>
      </c>
      <c r="H30" s="26">
        <f t="shared" si="7"/>
        <v>2000000</v>
      </c>
    </row>
    <row r="31" spans="1:8" ht="14.25">
      <c r="A31" s="49"/>
      <c r="B31" s="50" t="s">
        <v>141</v>
      </c>
      <c r="C31" s="26">
        <v>0</v>
      </c>
      <c r="D31" s="26">
        <v>0</v>
      </c>
      <c r="E31" s="26">
        <f t="shared" si="8"/>
        <v>0</v>
      </c>
      <c r="F31" s="26">
        <v>0</v>
      </c>
      <c r="G31" s="26">
        <v>0</v>
      </c>
      <c r="H31" s="26">
        <f t="shared" si="7"/>
        <v>0</v>
      </c>
    </row>
    <row r="32" spans="1:8" ht="14.25">
      <c r="A32" s="49"/>
      <c r="B32" s="50" t="s">
        <v>142</v>
      </c>
      <c r="C32" s="26">
        <v>4416825.58</v>
      </c>
      <c r="D32" s="26">
        <v>4091253.54</v>
      </c>
      <c r="E32" s="26">
        <f t="shared" si="8"/>
        <v>8508079.120000001</v>
      </c>
      <c r="F32" s="26">
        <v>3648003.13</v>
      </c>
      <c r="G32" s="26">
        <v>3648003.13</v>
      </c>
      <c r="H32" s="26">
        <f t="shared" si="7"/>
        <v>4860075.990000001</v>
      </c>
    </row>
    <row r="33" spans="1:8" ht="14.25">
      <c r="A33" s="49"/>
      <c r="B33" s="50" t="s">
        <v>143</v>
      </c>
      <c r="C33" s="26">
        <v>0</v>
      </c>
      <c r="D33" s="26">
        <v>0</v>
      </c>
      <c r="E33" s="26">
        <f t="shared" si="8"/>
        <v>0</v>
      </c>
      <c r="F33" s="26">
        <v>0</v>
      </c>
      <c r="G33" s="26">
        <v>0</v>
      </c>
      <c r="H33" s="26">
        <f t="shared" si="7"/>
        <v>0</v>
      </c>
    </row>
    <row r="34" spans="1:8" ht="14.25">
      <c r="A34" s="49"/>
      <c r="B34" s="50" t="s">
        <v>144</v>
      </c>
      <c r="C34" s="26">
        <v>0</v>
      </c>
      <c r="D34" s="26">
        <v>0</v>
      </c>
      <c r="E34" s="26">
        <f t="shared" si="8"/>
        <v>0</v>
      </c>
      <c r="F34" s="26">
        <v>0</v>
      </c>
      <c r="G34" s="26">
        <v>0</v>
      </c>
      <c r="H34" s="26">
        <f t="shared" si="7"/>
        <v>0</v>
      </c>
    </row>
    <row r="35" spans="1:8" ht="14.25">
      <c r="A35" s="51"/>
      <c r="B35" s="50"/>
      <c r="C35" s="26"/>
      <c r="D35" s="26"/>
      <c r="E35" s="26"/>
      <c r="F35" s="26"/>
      <c r="G35" s="26"/>
      <c r="H35" s="26"/>
    </row>
    <row r="36" spans="1:8" ht="14.25">
      <c r="A36" s="47" t="s">
        <v>145</v>
      </c>
      <c r="B36" s="52"/>
      <c r="C36" s="26">
        <f aca="true" t="shared" si="9" ref="C36:H36">SUM(C37:C40)</f>
        <v>5548856</v>
      </c>
      <c r="D36" s="26">
        <f t="shared" si="9"/>
        <v>158036.13</v>
      </c>
      <c r="E36" s="26">
        <f t="shared" si="9"/>
        <v>5706892.13</v>
      </c>
      <c r="F36" s="26">
        <f t="shared" si="9"/>
        <v>4718069.15</v>
      </c>
      <c r="G36" s="26">
        <f t="shared" si="9"/>
        <v>4718069.15</v>
      </c>
      <c r="H36" s="26">
        <f t="shared" si="9"/>
        <v>988822.9799999995</v>
      </c>
    </row>
    <row r="37" spans="1:8" ht="14.25">
      <c r="A37" s="49"/>
      <c r="B37" s="50" t="s">
        <v>146</v>
      </c>
      <c r="C37" s="26">
        <v>5548856</v>
      </c>
      <c r="D37" s="26">
        <v>158036.13</v>
      </c>
      <c r="E37" s="26">
        <f>C37+D37</f>
        <v>5706892.13</v>
      </c>
      <c r="F37" s="26">
        <v>4718069.15</v>
      </c>
      <c r="G37" s="26">
        <v>4718069.15</v>
      </c>
      <c r="H37" s="26">
        <f>E37-F37</f>
        <v>988822.9799999995</v>
      </c>
    </row>
    <row r="38" spans="1:8" ht="21">
      <c r="A38" s="49"/>
      <c r="B38" s="50" t="s">
        <v>147</v>
      </c>
      <c r="C38" s="26">
        <v>0</v>
      </c>
      <c r="D38" s="26">
        <v>0</v>
      </c>
      <c r="E38" s="26">
        <f>C38+D38</f>
        <v>0</v>
      </c>
      <c r="F38" s="26">
        <v>0</v>
      </c>
      <c r="G38" s="26">
        <v>0</v>
      </c>
      <c r="H38" s="26">
        <f>E38-F38</f>
        <v>0</v>
      </c>
    </row>
    <row r="39" spans="1:8" ht="14.25">
      <c r="A39" s="49"/>
      <c r="B39" s="50" t="s">
        <v>148</v>
      </c>
      <c r="C39" s="26">
        <v>0</v>
      </c>
      <c r="D39" s="26">
        <v>0</v>
      </c>
      <c r="E39" s="26">
        <f>C39+D39</f>
        <v>0</v>
      </c>
      <c r="F39" s="26">
        <v>0</v>
      </c>
      <c r="G39" s="26">
        <v>0</v>
      </c>
      <c r="H39" s="26">
        <f>E39-F39</f>
        <v>0</v>
      </c>
    </row>
    <row r="40" spans="1:8" ht="14.25">
      <c r="A40" s="49"/>
      <c r="B40" s="50" t="s">
        <v>149</v>
      </c>
      <c r="C40" s="26">
        <v>0</v>
      </c>
      <c r="D40" s="26">
        <v>0</v>
      </c>
      <c r="E40" s="26">
        <f>C40+D40</f>
        <v>0</v>
      </c>
      <c r="F40" s="26">
        <v>0</v>
      </c>
      <c r="G40" s="26">
        <v>0</v>
      </c>
      <c r="H40" s="26">
        <f>E40-F40</f>
        <v>0</v>
      </c>
    </row>
    <row r="41" spans="1:8" ht="14.25">
      <c r="A41" s="51"/>
      <c r="B41" s="50"/>
      <c r="C41" s="26"/>
      <c r="D41" s="26"/>
      <c r="E41" s="26"/>
      <c r="F41" s="26"/>
      <c r="G41" s="26"/>
      <c r="H41" s="26"/>
    </row>
    <row r="42" spans="1:8" ht="14.25">
      <c r="A42" s="53"/>
      <c r="B42" s="42" t="s">
        <v>83</v>
      </c>
      <c r="C42" s="43">
        <f aca="true" t="shared" si="10" ref="C42:H42">SUM(C36+C25+C16+C6)</f>
        <v>242344718.42999998</v>
      </c>
      <c r="D42" s="43">
        <f t="shared" si="10"/>
        <v>37920225.67</v>
      </c>
      <c r="E42" s="43">
        <f t="shared" si="10"/>
        <v>280264944.1</v>
      </c>
      <c r="F42" s="43">
        <f t="shared" si="10"/>
        <v>97890846.45000002</v>
      </c>
      <c r="G42" s="43">
        <f t="shared" si="10"/>
        <v>97403985.28</v>
      </c>
      <c r="H42" s="43">
        <f t="shared" si="10"/>
        <v>182374097.65</v>
      </c>
    </row>
    <row r="43" spans="1:8" ht="14.25">
      <c r="A43" s="23" t="s">
        <v>6</v>
      </c>
      <c r="B43" s="54"/>
      <c r="C43" s="54"/>
      <c r="D43" s="54"/>
      <c r="E43" s="54"/>
      <c r="F43" s="54"/>
      <c r="G43" s="54"/>
      <c r="H43" s="54"/>
    </row>
    <row r="44" spans="1:8" ht="14.25">
      <c r="A44" s="54"/>
      <c r="B44" s="54"/>
      <c r="C44" s="54"/>
      <c r="D44" s="54"/>
      <c r="E44" s="54"/>
      <c r="F44" s="54"/>
      <c r="G44" s="54"/>
      <c r="H44" s="54"/>
    </row>
    <row r="45" spans="1:8" ht="14.25">
      <c r="A45" s="54"/>
      <c r="B45" s="54"/>
      <c r="C45" s="54"/>
      <c r="D45" s="54"/>
      <c r="E45" s="54"/>
      <c r="F45" s="54"/>
      <c r="G45" s="54"/>
      <c r="H45" s="54"/>
    </row>
  </sheetData>
  <sheetProtection/>
  <protectedRanges>
    <protectedRange sqref="A43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2019-04-29T01:50:39Z</cp:lastPrinted>
  <dcterms:created xsi:type="dcterms:W3CDTF">2012-12-11T21:12:22Z</dcterms:created>
  <dcterms:modified xsi:type="dcterms:W3CDTF">2019-12-11T01:38:53Z</dcterms:modified>
  <cp:category/>
  <cp:version/>
  <cp:contentType/>
  <cp:contentStatus/>
</cp:coreProperties>
</file>